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ing\2024 MBOR\"/>
    </mc:Choice>
  </mc:AlternateContent>
  <xr:revisionPtr revIDLastSave="0" documentId="13_ncr:1_{D0842A14-CFF5-412B-A6A4-35A2C9350CD8}" xr6:coauthVersionLast="47" xr6:coauthVersionMax="47" xr10:uidLastSave="{00000000-0000-0000-0000-000000000000}"/>
  <bookViews>
    <workbookView xWindow="28680" yWindow="-120" windowWidth="29040" windowHeight="15840" xr2:uid="{4FD0A02B-9DDB-4BFA-BF86-19EC4D09F0AE}"/>
  </bookViews>
  <sheets>
    <sheet name="GenericSaleBasedExportReport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04" i="2" l="1"/>
  <c r="P803" i="2"/>
  <c r="P802" i="2"/>
  <c r="P801" i="2"/>
  <c r="P800" i="2"/>
  <c r="P799" i="2"/>
  <c r="P798" i="2"/>
  <c r="P797" i="2"/>
  <c r="P796" i="2"/>
  <c r="P795" i="2"/>
  <c r="P805" i="2"/>
  <c r="P438" i="2"/>
  <c r="P439" i="2"/>
  <c r="P440" i="2"/>
  <c r="P441" i="2"/>
  <c r="P437" i="2"/>
  <c r="P434" i="2"/>
  <c r="P430" i="2"/>
  <c r="P429" i="2"/>
  <c r="P491" i="2"/>
  <c r="P498" i="2"/>
  <c r="P500" i="2"/>
  <c r="P494" i="2"/>
  <c r="P495" i="2"/>
  <c r="P496" i="2"/>
  <c r="P497" i="2"/>
  <c r="P499" i="2"/>
  <c r="P490" i="2"/>
  <c r="P683" i="2"/>
  <c r="P684" i="2"/>
  <c r="P685" i="2"/>
  <c r="P682" i="2"/>
  <c r="P677" i="2"/>
  <c r="P678" i="2"/>
  <c r="P676" i="2"/>
  <c r="P673" i="2"/>
  <c r="P418" i="2"/>
  <c r="P419" i="2"/>
  <c r="P420" i="2"/>
  <c r="P421" i="2"/>
  <c r="P422" i="2"/>
  <c r="P417" i="2"/>
  <c r="P410" i="2"/>
  <c r="P411" i="2"/>
  <c r="P412" i="2"/>
  <c r="P413" i="2"/>
  <c r="P409" i="2"/>
  <c r="P405" i="2"/>
  <c r="P404" i="2"/>
  <c r="P400" i="2"/>
  <c r="P399" i="2"/>
  <c r="P394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4" i="2"/>
  <c r="P385" i="2"/>
  <c r="P386" i="2"/>
  <c r="P387" i="2"/>
  <c r="P388" i="2"/>
  <c r="P389" i="2"/>
  <c r="P390" i="2"/>
  <c r="P391" i="2"/>
  <c r="P392" i="2"/>
  <c r="P393" i="2"/>
  <c r="P395" i="2"/>
  <c r="P383" i="2"/>
  <c r="P334" i="2"/>
  <c r="P341" i="2"/>
  <c r="P333" i="2"/>
  <c r="P337" i="2"/>
  <c r="P332" i="2"/>
  <c r="P342" i="2"/>
  <c r="P335" i="2"/>
  <c r="P339" i="2"/>
  <c r="P340" i="2"/>
  <c r="P336" i="2"/>
  <c r="P338" i="2"/>
  <c r="P329" i="2"/>
  <c r="P322" i="2"/>
  <c r="P323" i="2"/>
  <c r="P324" i="2"/>
  <c r="P325" i="2"/>
  <c r="P319" i="2"/>
  <c r="P308" i="2"/>
  <c r="P312" i="2"/>
  <c r="P309" i="2"/>
  <c r="P313" i="2"/>
  <c r="P311" i="2"/>
  <c r="P315" i="2"/>
  <c r="P314" i="2"/>
  <c r="P307" i="2"/>
  <c r="P310" i="2"/>
  <c r="P737" i="2"/>
  <c r="P552" i="2"/>
  <c r="P553" i="2"/>
  <c r="P554" i="2"/>
  <c r="P555" i="2"/>
  <c r="P556" i="2"/>
  <c r="P557" i="2"/>
  <c r="P558" i="2"/>
  <c r="P559" i="2"/>
  <c r="P560" i="2"/>
  <c r="P564" i="2"/>
  <c r="P565" i="2"/>
  <c r="P566" i="2"/>
  <c r="P567" i="2"/>
  <c r="P568" i="2"/>
  <c r="P569" i="2"/>
  <c r="P570" i="2"/>
  <c r="P571" i="2"/>
  <c r="P573" i="2"/>
  <c r="P574" i="2"/>
  <c r="P572" i="2"/>
  <c r="P551" i="2"/>
  <c r="P734" i="2"/>
  <c r="P740" i="2"/>
  <c r="P250" i="2"/>
  <c r="P247" i="2"/>
  <c r="P246" i="2"/>
  <c r="P248" i="2"/>
  <c r="P249" i="2"/>
  <c r="P186" i="2"/>
  <c r="P187" i="2"/>
  <c r="P185" i="2"/>
  <c r="P613" i="2"/>
  <c r="P617" i="2"/>
  <c r="P624" i="2"/>
  <c r="P618" i="2"/>
  <c r="P619" i="2"/>
  <c r="P620" i="2"/>
  <c r="P612" i="2"/>
  <c r="P130" i="2"/>
  <c r="P131" i="2"/>
  <c r="P133" i="2"/>
  <c r="P132" i="2"/>
  <c r="P124" i="2"/>
  <c r="P126" i="2"/>
  <c r="P125" i="2"/>
  <c r="P77" i="2"/>
  <c r="P76" i="2"/>
  <c r="P68" i="2"/>
  <c r="P69" i="2"/>
  <c r="P72" i="2"/>
  <c r="P66" i="2"/>
  <c r="P70" i="2"/>
  <c r="P71" i="2"/>
  <c r="P67" i="2"/>
  <c r="P63" i="2"/>
  <c r="P15" i="2"/>
  <c r="P6" i="2"/>
  <c r="P8" i="2"/>
  <c r="P9" i="2"/>
  <c r="P10" i="2"/>
  <c r="P11" i="2"/>
  <c r="P12" i="2"/>
  <c r="P13" i="2"/>
  <c r="P14" i="2"/>
  <c r="P16" i="2"/>
  <c r="P17" i="2"/>
  <c r="P7" i="2"/>
  <c r="P2" i="2"/>
  <c r="P492" i="2" l="1"/>
  <c r="P501" i="2" s="1"/>
  <c r="P442" i="2"/>
  <c r="P679" i="2"/>
  <c r="P431" i="2"/>
  <c r="P686" i="2"/>
  <c r="P401" i="2"/>
  <c r="P423" i="2"/>
  <c r="P414" i="2"/>
  <c r="P406" i="2"/>
  <c r="P396" i="2"/>
  <c r="P343" i="2"/>
  <c r="P316" i="2"/>
  <c r="P326" i="2"/>
  <c r="P188" i="2"/>
  <c r="P575" i="2"/>
  <c r="P561" i="2"/>
  <c r="P251" i="2"/>
  <c r="P78" i="2"/>
  <c r="P621" i="2"/>
  <c r="P614" i="2"/>
  <c r="P134" i="2"/>
  <c r="P127" i="2"/>
  <c r="P73" i="2"/>
  <c r="P18" i="2"/>
</calcChain>
</file>

<file path=xl/sharedStrings.xml><?xml version="1.0" encoding="utf-8"?>
<sst xmlns="http://schemas.openxmlformats.org/spreadsheetml/2006/main" count="1356" uniqueCount="383">
  <si>
    <t>36 018 01 0045 300</t>
  </si>
  <si>
    <t>RANCH</t>
  </si>
  <si>
    <t>03-ARM'S LENGTH</t>
  </si>
  <si>
    <t>30709 ADAMS</t>
  </si>
  <si>
    <t>36 017 99 0013 000</t>
  </si>
  <si>
    <t>C APT</t>
  </si>
  <si>
    <t>30040 KINGSBRIDGE</t>
  </si>
  <si>
    <t>36 012 01 0002 000</t>
  </si>
  <si>
    <t>12KBW</t>
  </si>
  <si>
    <t>30744 S GIBRALTAR</t>
  </si>
  <si>
    <t>36 009 03 0028 000</t>
  </si>
  <si>
    <t>GARAGE UNIT #1</t>
  </si>
  <si>
    <t>13986 WATERSWAY DR.</t>
  </si>
  <si>
    <t>36 018 01 0274 301</t>
  </si>
  <si>
    <t>13438 IVY</t>
  </si>
  <si>
    <t>36 018 01 0431 000</t>
  </si>
  <si>
    <t>ADAMS</t>
  </si>
  <si>
    <t>36 019 01 0053 003</t>
  </si>
  <si>
    <t>TWO-STORY</t>
  </si>
  <si>
    <t>31110 ISLAND</t>
  </si>
  <si>
    <t>36 017 01 1413 000</t>
  </si>
  <si>
    <t>30047 WHITE</t>
  </si>
  <si>
    <t>36 009 03 0072 000</t>
  </si>
  <si>
    <t>GARAGE UNIT</t>
  </si>
  <si>
    <t>13997 WATERSWAY DR.</t>
  </si>
  <si>
    <t>36 017 01 1079 000</t>
  </si>
  <si>
    <t>NEW TWO STORY</t>
  </si>
  <si>
    <t>30024 POINTE</t>
  </si>
  <si>
    <t>36 017 01 0726 002</t>
  </si>
  <si>
    <t>BI-LEVEL</t>
  </si>
  <si>
    <t>14242 NAVARRE</t>
  </si>
  <si>
    <t>36 017 01 1246 002</t>
  </si>
  <si>
    <t>14312 STOEFLET</t>
  </si>
  <si>
    <t>36 017 01 1105 000</t>
  </si>
  <si>
    <t>30332 POINTE</t>
  </si>
  <si>
    <t>36 017 01 0812 002</t>
  </si>
  <si>
    <t>30372 YOUNG</t>
  </si>
  <si>
    <t>36 009 01 0031 000</t>
  </si>
  <si>
    <t>28693 SUGAR ISLAND COURT</t>
  </si>
  <si>
    <t>36 017 01 0758 000</t>
  </si>
  <si>
    <t>29740 YOUNG</t>
  </si>
  <si>
    <t>36 017 01 0895 000</t>
  </si>
  <si>
    <t>30545 YOUNG</t>
  </si>
  <si>
    <t>36 017 01 0846 000</t>
  </si>
  <si>
    <t>30622 TRIANGLE</t>
  </si>
  <si>
    <t>36 018 01 0229 000</t>
  </si>
  <si>
    <t>13465 NEELY</t>
  </si>
  <si>
    <t>36 017 01 1185 002</t>
  </si>
  <si>
    <t>14153 NAVARRE</t>
  </si>
  <si>
    <t>36 011 03 0073 000</t>
  </si>
  <si>
    <t>29060 DENISON</t>
  </si>
  <si>
    <t>36 018 01 0251 000</t>
  </si>
  <si>
    <t>13421 LESLIE</t>
  </si>
  <si>
    <t>36 012 99 0008 706</t>
  </si>
  <si>
    <t>GMB01</t>
  </si>
  <si>
    <t>13960 M GIBRALTAR</t>
  </si>
  <si>
    <t>36 017 02 0020 000</t>
  </si>
  <si>
    <t>17KBC</t>
  </si>
  <si>
    <t>30348 WINDSOR-UNIT 20</t>
  </si>
  <si>
    <t>36 018 01 0212 000</t>
  </si>
  <si>
    <t>13430 STORK</t>
  </si>
  <si>
    <t>36 018 01 0602 000</t>
  </si>
  <si>
    <t>29924 BAYVIEW</t>
  </si>
  <si>
    <t>36 017 01 1162 000</t>
  </si>
  <si>
    <t>29815 S GIBRALTAR</t>
  </si>
  <si>
    <t>36 009 01 0002 000</t>
  </si>
  <si>
    <t>29048 SUGAR ISLAND COURT</t>
  </si>
  <si>
    <t>36 017 01 1062 300</t>
  </si>
  <si>
    <t>29752 POINTE</t>
  </si>
  <si>
    <t>36 018 01 0120 000</t>
  </si>
  <si>
    <t>30466 BAYVIEW</t>
  </si>
  <si>
    <t>36 017 01 1268 002</t>
  </si>
  <si>
    <t>13946 STOEFLET</t>
  </si>
  <si>
    <t>36 017 01 1498 000</t>
  </si>
  <si>
    <t>30456 LISCH</t>
  </si>
  <si>
    <t>36 009 02 0069 000</t>
  </si>
  <si>
    <t>13951 STURGEON BAR COURT</t>
  </si>
  <si>
    <t>36 017 01 0904 000</t>
  </si>
  <si>
    <t>30648 YOUNG</t>
  </si>
  <si>
    <t>36 009 01 0005 000</t>
  </si>
  <si>
    <t>28986 SUGAR ISLAND COURT</t>
  </si>
  <si>
    <t>36 017 01 0978 000</t>
  </si>
  <si>
    <t>30511 E POINTE</t>
  </si>
  <si>
    <t>36 018 01 0604 000</t>
  </si>
  <si>
    <t>29914 BAYVIEW</t>
  </si>
  <si>
    <t>36 017 01 1343 002</t>
  </si>
  <si>
    <t>30058 LISCH</t>
  </si>
  <si>
    <t>36 019 01 0036 000</t>
  </si>
  <si>
    <t>30843 ISLAND</t>
  </si>
  <si>
    <t>36 012 01 0053 000</t>
  </si>
  <si>
    <t>29941 WINDSOR</t>
  </si>
  <si>
    <t>36 006 99 0002 000</t>
  </si>
  <si>
    <t>C MSC</t>
  </si>
  <si>
    <t>27821 FORT</t>
  </si>
  <si>
    <t>36 018 01 0453 000</t>
  </si>
  <si>
    <t>13649 ROSE</t>
  </si>
  <si>
    <t>36 011 01 0188 000</t>
  </si>
  <si>
    <t>29268 LOWELL</t>
  </si>
  <si>
    <t>36 009 01 0052 000</t>
  </si>
  <si>
    <t>29071 SUGAR ISLAND COURT</t>
  </si>
  <si>
    <t>36 018 01 0030 000</t>
  </si>
  <si>
    <t>30475 ADAMS</t>
  </si>
  <si>
    <t>36 017 01 0790 000</t>
  </si>
  <si>
    <t>30140 YOUNG</t>
  </si>
  <si>
    <t>36 017 01 1018 002</t>
  </si>
  <si>
    <t>30445 POINTE</t>
  </si>
  <si>
    <t>36 018 01 0597 300</t>
  </si>
  <si>
    <t>29966 BAYVIEW</t>
  </si>
  <si>
    <t>36 012 99 0012 000</t>
  </si>
  <si>
    <t>14466 M GIBRALTAR</t>
  </si>
  <si>
    <t>36 011 01 0138 000</t>
  </si>
  <si>
    <t>29248 ADAMS</t>
  </si>
  <si>
    <t>36 019 01 0080 000</t>
  </si>
  <si>
    <t>30612 ISLAND</t>
  </si>
  <si>
    <t>36 017 01 1249 002</t>
  </si>
  <si>
    <t>14246 STOEFLET</t>
  </si>
  <si>
    <t>36 009 01 0021 000</t>
  </si>
  <si>
    <t>14106 CALF ISLAND COURT</t>
  </si>
  <si>
    <t>36 001 99 0003 703</t>
  </si>
  <si>
    <t>IND</t>
  </si>
  <si>
    <t>27007 FORT</t>
  </si>
  <si>
    <t>36 017 01 1270 000</t>
  </si>
  <si>
    <t>13934 STOEFLET</t>
  </si>
  <si>
    <t>36 011 01 0140 000</t>
  </si>
  <si>
    <t>29272 ADAMS</t>
  </si>
  <si>
    <t>36 018 01 0248 000</t>
  </si>
  <si>
    <t>13249 LESLIE</t>
  </si>
  <si>
    <t>36 017 01 0840 002</t>
  </si>
  <si>
    <t>30570 TRIANGLE</t>
  </si>
  <si>
    <t>36 017 01 1085 000</t>
  </si>
  <si>
    <t>POINTE</t>
  </si>
  <si>
    <t>36 012 03 0007 000</t>
  </si>
  <si>
    <t>29565 W JEFFERSON, UNIT 7</t>
  </si>
  <si>
    <t>36 011 02 0101 300</t>
  </si>
  <si>
    <t>29854 ADAMS</t>
  </si>
  <si>
    <t>36 012 03 0008 000</t>
  </si>
  <si>
    <t>29565 W JEFFERSON, UNIT 8</t>
  </si>
  <si>
    <t>36 017 01 1054 000</t>
  </si>
  <si>
    <t>29785 POINTE</t>
  </si>
  <si>
    <t>36 018 01 0264 000</t>
  </si>
  <si>
    <t>30718 ADAMS</t>
  </si>
  <si>
    <t>36 009 03 0040 000</t>
  </si>
  <si>
    <t>14106 WATERSWAY DR.</t>
  </si>
  <si>
    <t>36 011 01 0204 301</t>
  </si>
  <si>
    <t>28887 LOWELL</t>
  </si>
  <si>
    <t>36 017 01 1607 000</t>
  </si>
  <si>
    <t>30359 FRYER</t>
  </si>
  <si>
    <t>36 011 03 0018 001</t>
  </si>
  <si>
    <t>C RST</t>
  </si>
  <si>
    <t>29110 N GIBRALTAR</t>
  </si>
  <si>
    <t>36 016 99 0010 702</t>
  </si>
  <si>
    <t>W JEFFERSON</t>
  </si>
  <si>
    <t>36 017 01 1510 002</t>
  </si>
  <si>
    <t>30316 LISCH</t>
  </si>
  <si>
    <t>36 011 02 0143 000</t>
  </si>
  <si>
    <t>29890 ADAMS</t>
  </si>
  <si>
    <t>36 017 01 0825 002</t>
  </si>
  <si>
    <t>30486 YOUNG</t>
  </si>
  <si>
    <t>36 012 02 0005 000</t>
  </si>
  <si>
    <t>29305 W JEFFERSON, UNIT #5</t>
  </si>
  <si>
    <t>36 017 01 1452 000</t>
  </si>
  <si>
    <t>30431 S GIBRALTAR</t>
  </si>
  <si>
    <t>36 017 01 1346 002</t>
  </si>
  <si>
    <t>30034 LISCH</t>
  </si>
  <si>
    <t>36 011 03 0029 003</t>
  </si>
  <si>
    <t>C RET</t>
  </si>
  <si>
    <t>29104 N GIBRALTAR</t>
  </si>
  <si>
    <t>36 009 03 0016 000</t>
  </si>
  <si>
    <t>13886 WATERSWAY DR.</t>
  </si>
  <si>
    <t>36 018 01 0231 000</t>
  </si>
  <si>
    <t>13460 NEELY</t>
  </si>
  <si>
    <t>36 009 02 0057 000</t>
  </si>
  <si>
    <t>13955 CELERON ISLAND LANE</t>
  </si>
  <si>
    <t>36 019 01 0051 004</t>
  </si>
  <si>
    <t>31150 ISLAND</t>
  </si>
  <si>
    <t>36 012 99 0022 000</t>
  </si>
  <si>
    <t>29255 W JEFFERSON</t>
  </si>
  <si>
    <t>36 017 01 0845 107</t>
  </si>
  <si>
    <t>30616 TRIANGLE</t>
  </si>
  <si>
    <t>36 012 02 0009 000</t>
  </si>
  <si>
    <t>29307 W JEFFERSON, UNIT #9</t>
  </si>
  <si>
    <t>36 009 03 0008 000</t>
  </si>
  <si>
    <t>13816 WATERSWAY DR.</t>
  </si>
  <si>
    <t>36 018 01 0037 000</t>
  </si>
  <si>
    <t>30553 ADAMS</t>
  </si>
  <si>
    <t>36 018 01 0151 000</t>
  </si>
  <si>
    <t>30077 BAYVIEW</t>
  </si>
  <si>
    <t>36 017 01 1549 000</t>
  </si>
  <si>
    <t>30330 MARR</t>
  </si>
  <si>
    <t>36 017 02 0014 000</t>
  </si>
  <si>
    <t>30334 WINDSOR-UNIT 14</t>
  </si>
  <si>
    <t>36 017 01 1031 000</t>
  </si>
  <si>
    <t>30103 POINTE</t>
  </si>
  <si>
    <t>36 009 99 0002 704</t>
  </si>
  <si>
    <t>14221 N GIBRALTAR</t>
  </si>
  <si>
    <t>36 009 03 0013 000</t>
  </si>
  <si>
    <t>13880 WATERSWAY DR.</t>
  </si>
  <si>
    <t>36 017 01 1285 002</t>
  </si>
  <si>
    <t>14117 STOEFLET</t>
  </si>
  <si>
    <t>36 017 01 1509 002</t>
  </si>
  <si>
    <t>30332 LISCH</t>
  </si>
  <si>
    <t>36 017 01 1090 000</t>
  </si>
  <si>
    <t>30104 POINTE</t>
  </si>
  <si>
    <t>36 019 01 0053 002</t>
  </si>
  <si>
    <t>31060 ISLAND</t>
  </si>
  <si>
    <t>36 019 01 0031 000</t>
  </si>
  <si>
    <t>30803 ISLAND</t>
  </si>
  <si>
    <t>36 017 01 1250 002</t>
  </si>
  <si>
    <t>14234 STOEFLET</t>
  </si>
  <si>
    <t>36 017 01 1453 002</t>
  </si>
  <si>
    <t>30445 S GIBRALTAR</t>
  </si>
  <si>
    <t>36 012 01 0003 000</t>
  </si>
  <si>
    <t>30732 S GIBRALTAR</t>
  </si>
  <si>
    <t>36 018 01 0614 002</t>
  </si>
  <si>
    <t>29826 BAYVIEW</t>
  </si>
  <si>
    <t>36 012 02 0011 000</t>
  </si>
  <si>
    <t>29307 W JEFFERSON, UNIT #11</t>
  </si>
  <si>
    <t>36 018 01 0149 000</t>
  </si>
  <si>
    <t>30043 BAYVIEW</t>
  </si>
  <si>
    <t>36 009 01 0009 000</t>
  </si>
  <si>
    <t>28902 SUGAR ISLAND COURT</t>
  </si>
  <si>
    <t>36 017 01 0899 000</t>
  </si>
  <si>
    <t>30602 YOUNG</t>
  </si>
  <si>
    <t>36 018 01 0557 301</t>
  </si>
  <si>
    <t>NEW RANCH 2</t>
  </si>
  <si>
    <t>13457 GRANDVIEW</t>
  </si>
  <si>
    <t>36 009 01 0044 000</t>
  </si>
  <si>
    <t>13995 CELERON ISLAND LANE</t>
  </si>
  <si>
    <t>36 017 01 0883 303</t>
  </si>
  <si>
    <t>30663 YOUNG</t>
  </si>
  <si>
    <t>36 012 01 0015 000</t>
  </si>
  <si>
    <t>14810 WILLIAMS COURT</t>
  </si>
  <si>
    <t>36 017 01 1350 002</t>
  </si>
  <si>
    <t>29968 LISCH</t>
  </si>
  <si>
    <t>36 017 01 1233 002</t>
  </si>
  <si>
    <t>14446 STOEFLET</t>
  </si>
  <si>
    <t>36 017 01 1219 002</t>
  </si>
  <si>
    <t>14535 NAVARRE</t>
  </si>
  <si>
    <t>36 019 01 0051 003</t>
  </si>
  <si>
    <t>31140 ISLAND</t>
  </si>
  <si>
    <t>36 017 02 0002 000</t>
  </si>
  <si>
    <t>30304 WINDSOR-UNIT 2</t>
  </si>
  <si>
    <t>36 017 01 1260 002</t>
  </si>
  <si>
    <t>14108 STOEFLET</t>
  </si>
  <si>
    <t>36 012 01 0005 000</t>
  </si>
  <si>
    <t>30144 WINDSOR</t>
  </si>
  <si>
    <t>36 009 03 0012 000</t>
  </si>
  <si>
    <t>13856 WATERSWAY DR.</t>
  </si>
  <si>
    <t>36 009 02 0096 000</t>
  </si>
  <si>
    <t>28988 E.W.HEDKE COURT</t>
  </si>
  <si>
    <t>36 018 01 0158 000</t>
  </si>
  <si>
    <t>30233 BAYVIEW</t>
  </si>
  <si>
    <t>36 017 01 0979 000</t>
  </si>
  <si>
    <t>NEW RANCH</t>
  </si>
  <si>
    <t>30477 E POINTE</t>
  </si>
  <si>
    <t>36 018 01 0468 000</t>
  </si>
  <si>
    <t>13440 ROSE</t>
  </si>
  <si>
    <t>36 017 01 1318 301</t>
  </si>
  <si>
    <t>29989 YOUNG</t>
  </si>
  <si>
    <t>36 011 03 0068 000</t>
  </si>
  <si>
    <t>29020 DENISON</t>
  </si>
  <si>
    <t>36 017 01 1027 000</t>
  </si>
  <si>
    <t>30133 POINTE</t>
  </si>
  <si>
    <t>36 018 01 0215 000</t>
  </si>
  <si>
    <t>13330 STORK</t>
  </si>
  <si>
    <t>36 017 01 1032 000</t>
  </si>
  <si>
    <t>30095 POINTE</t>
  </si>
  <si>
    <t>36 018 01 0205 300</t>
  </si>
  <si>
    <t>31020 ADAMS</t>
  </si>
  <si>
    <t>36 018 01 0484 000</t>
  </si>
  <si>
    <t>13327 STOEFLET</t>
  </si>
  <si>
    <t>36 017 01 1059 300</t>
  </si>
  <si>
    <t>29700 POINTE</t>
  </si>
  <si>
    <t>36 017 01 1355 000</t>
  </si>
  <si>
    <t>29936 LISCH</t>
  </si>
  <si>
    <t>36 018 01 0245 000</t>
  </si>
  <si>
    <t>13221 LESLIE</t>
  </si>
  <si>
    <t>36 012 03 0010 000</t>
  </si>
  <si>
    <t>29589 W JEFFERSON, UNIT 10</t>
  </si>
  <si>
    <t>36 017 01 0755 002</t>
  </si>
  <si>
    <t>14576 NAVARRE</t>
  </si>
  <si>
    <t>36 017 01 1016 000</t>
  </si>
  <si>
    <t>30483 POINTE</t>
  </si>
  <si>
    <t>36 017 02 0003 000</t>
  </si>
  <si>
    <t>30306 WINDSOR-UNIT 3</t>
  </si>
  <si>
    <t>36 017 02 0044 000</t>
  </si>
  <si>
    <t>30418 WINDSOR-UNIT 44</t>
  </si>
  <si>
    <t>36 017 01 1077 000</t>
  </si>
  <si>
    <t>30008 POINTE</t>
  </si>
  <si>
    <t>36 019 01 0047 000</t>
  </si>
  <si>
    <t>31035 ISLAND</t>
  </si>
  <si>
    <t>36 018 01 0610 000</t>
  </si>
  <si>
    <t>29862 BAYVIEW</t>
  </si>
  <si>
    <t>36 018 01 0123 000</t>
  </si>
  <si>
    <t>30436 BAYVIEW</t>
  </si>
  <si>
    <t>36 018 01 0172 000</t>
  </si>
  <si>
    <t>TRI-LEVEL</t>
  </si>
  <si>
    <t>30545 BAYVIEW</t>
  </si>
  <si>
    <t>36 017 01 1266 002</t>
  </si>
  <si>
    <t>14010 STOEFLET</t>
  </si>
  <si>
    <t>36 009 01 0049 000</t>
  </si>
  <si>
    <t>29007 SUGAR ISLAND COURT</t>
  </si>
  <si>
    <t>36 009 03 0070 000</t>
  </si>
  <si>
    <t>13993 WATERSWAY DR.</t>
  </si>
  <si>
    <t>36 009 03 0058 000</t>
  </si>
  <si>
    <t>14113 WATERSWAY DR.</t>
  </si>
  <si>
    <t>36 018 01 0069 000</t>
  </si>
  <si>
    <t>31095 ADAMS</t>
  </si>
  <si>
    <t>36 018 01 0080 000</t>
  </si>
  <si>
    <t>31054 BAYVIEW</t>
  </si>
  <si>
    <t>36 017 01 1254 300</t>
  </si>
  <si>
    <t>14206 STOEFLET</t>
  </si>
  <si>
    <t>36 012 01 0065 000</t>
  </si>
  <si>
    <t>30087 WINDSOR</t>
  </si>
  <si>
    <t>36 010 99 0004 000</t>
  </si>
  <si>
    <t>28599 N GIBRALTAR</t>
  </si>
  <si>
    <t>36 012 03 0009 000</t>
  </si>
  <si>
    <t>29589 W JEFFERSON, UNIT 9</t>
  </si>
  <si>
    <t>36 017 02 0029 000</t>
  </si>
  <si>
    <t>30373 WINDSOR-UNIT 29</t>
  </si>
  <si>
    <t>36 018 01 0570 300</t>
  </si>
  <si>
    <t>13615 GRANDVIEW</t>
  </si>
  <si>
    <t>36 019 01 0054 000</t>
  </si>
  <si>
    <t>31050 ISLAND</t>
  </si>
  <si>
    <t>36 017 01 0750 002</t>
  </si>
  <si>
    <t>14530 NAVARRE</t>
  </si>
  <si>
    <t>36 009 01 0008 000</t>
  </si>
  <si>
    <t>28922 SUGAR ISLAND COURT</t>
  </si>
  <si>
    <t>36 011 04 0006 000</t>
  </si>
  <si>
    <t>13927 GIBRALTAR</t>
  </si>
  <si>
    <t>36 018 01 0454 000</t>
  </si>
  <si>
    <t>13663 ROSE</t>
  </si>
  <si>
    <t>36 017 01 1281 000</t>
  </si>
  <si>
    <t>14023 STOEFLET</t>
  </si>
  <si>
    <t>36 017 01 0720 002</t>
  </si>
  <si>
    <t>14188 NAVARRE</t>
  </si>
  <si>
    <t>36 017 01 1146 300</t>
  </si>
  <si>
    <t>30015 WORTH</t>
  </si>
  <si>
    <t>36 017 01 1575 300</t>
  </si>
  <si>
    <t>30186 WHITE</t>
  </si>
  <si>
    <t>36 017 99 0002 001</t>
  </si>
  <si>
    <t>29953 W JEFFERSON</t>
  </si>
  <si>
    <t>36 017 01 0784 000</t>
  </si>
  <si>
    <t>30066 YOUNG</t>
  </si>
  <si>
    <t>36 017 02 0047 000</t>
  </si>
  <si>
    <t>30426 WINDSOR-UNIT 47</t>
  </si>
  <si>
    <t>36 019 01 0018 000</t>
  </si>
  <si>
    <t>30579 ISLAND</t>
  </si>
  <si>
    <t>36 017 01 1550 002</t>
  </si>
  <si>
    <t>30318 MARR</t>
  </si>
  <si>
    <t>36 017 01 1194 300</t>
  </si>
  <si>
    <t>14457 NAVARRE</t>
  </si>
  <si>
    <t>36 018 01 0439 000</t>
  </si>
  <si>
    <t>1.25 STORY</t>
  </si>
  <si>
    <t>13401 ROSE</t>
  </si>
  <si>
    <t>36 009 02 0077 000</t>
  </si>
  <si>
    <t>13978 STURGEON BAR COURT</t>
  </si>
  <si>
    <t>36 018 01 0081 000</t>
  </si>
  <si>
    <t>31040 BAYVIEW</t>
  </si>
  <si>
    <t>36 017 01 1184 002</t>
  </si>
  <si>
    <t>14139 NAVARRE</t>
  </si>
  <si>
    <t>PARCEL</t>
  </si>
  <si>
    <t>ECF</t>
  </si>
  <si>
    <t>SALE DATE</t>
  </si>
  <si>
    <t>SALE PRICE</t>
  </si>
  <si>
    <t>STYLE</t>
  </si>
  <si>
    <t>YEAR BUILT</t>
  </si>
  <si>
    <t>HOUSE SF</t>
  </si>
  <si>
    <t>ACREAGE</t>
  </si>
  <si>
    <t>TERMS</t>
  </si>
  <si>
    <t>GARAGE SF</t>
  </si>
  <si>
    <t>ADDRESS</t>
  </si>
  <si>
    <t>FULL BATHS</t>
  </si>
  <si>
    <t>HALF BATHS</t>
  </si>
  <si>
    <t>AV</t>
  </si>
  <si>
    <t>TV</t>
  </si>
  <si>
    <t>PRICE/SF</t>
  </si>
  <si>
    <t>1.5 STORY</t>
  </si>
  <si>
    <t>1.75 STORY</t>
  </si>
  <si>
    <t>AVG PRICE/SF</t>
  </si>
  <si>
    <t>PRICE/ACRE</t>
  </si>
  <si>
    <t>BLDG SF</t>
  </si>
  <si>
    <t>PRICE/FF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</si>
</sst>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6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66" fontId="1" fillId="0" borderId="0" xfId="0" applyNumberFormat="1" applyFont="1"/>
    <xf numFmtId="166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A0ABC-E655-4469-819F-AF8AE4AD8DC5}">
  <sheetPr>
    <pageSetUpPr fitToPage="1"/>
  </sheetPr>
  <dimension ref="A1:Q866"/>
  <sheetViews>
    <sheetView tabSelected="1" workbookViewId="0">
      <selection activeCell="A853" sqref="A853:XFD853"/>
    </sheetView>
  </sheetViews>
  <sheetFormatPr defaultColWidth="16.7109375" defaultRowHeight="15" x14ac:dyDescent="0.25"/>
  <cols>
    <col min="1" max="1" width="16.85546875" bestFit="1" customWidth="1"/>
    <col min="2" max="2" width="27.7109375" bestFit="1" customWidth="1"/>
    <col min="3" max="3" width="7.140625" bestFit="1" customWidth="1"/>
    <col min="4" max="4" width="10.7109375" bestFit="1" customWidth="1"/>
    <col min="5" max="5" width="11.140625" style="6" bestFit="1" customWidth="1"/>
    <col min="6" max="6" width="16.140625" bestFit="1" customWidth="1"/>
    <col min="7" max="7" width="11" bestFit="1" customWidth="1"/>
    <col min="8" max="8" width="9.5703125" bestFit="1" customWidth="1"/>
    <col min="9" max="9" width="9.28515625" bestFit="1" customWidth="1"/>
    <col min="11" max="11" width="11" bestFit="1" customWidth="1"/>
    <col min="12" max="12" width="11.28515625" bestFit="1" customWidth="1"/>
    <col min="13" max="13" width="11.5703125" bestFit="1" customWidth="1"/>
    <col min="14" max="15" width="10.140625" style="6" bestFit="1" customWidth="1"/>
    <col min="16" max="16" width="10.140625" style="4" bestFit="1" customWidth="1"/>
    <col min="17" max="17" width="13.42578125" bestFit="1" customWidth="1"/>
  </cols>
  <sheetData>
    <row r="1" spans="1:16" s="2" customFormat="1" x14ac:dyDescent="0.25">
      <c r="A1" s="2" t="s">
        <v>361</v>
      </c>
      <c r="B1" s="2" t="s">
        <v>371</v>
      </c>
      <c r="C1" s="2" t="s">
        <v>362</v>
      </c>
      <c r="D1" s="2" t="s">
        <v>363</v>
      </c>
      <c r="E1" s="5" t="s">
        <v>364</v>
      </c>
      <c r="F1" s="2" t="s">
        <v>365</v>
      </c>
      <c r="G1" s="2" t="s">
        <v>366</v>
      </c>
      <c r="H1" s="2" t="s">
        <v>367</v>
      </c>
      <c r="I1" s="2" t="s">
        <v>368</v>
      </c>
      <c r="J1" s="2" t="s">
        <v>369</v>
      </c>
      <c r="K1" s="2" t="s">
        <v>370</v>
      </c>
      <c r="L1" s="2" t="s">
        <v>372</v>
      </c>
      <c r="M1" s="2" t="s">
        <v>373</v>
      </c>
      <c r="N1" s="5" t="s">
        <v>374</v>
      </c>
      <c r="O1" s="5" t="s">
        <v>375</v>
      </c>
      <c r="P1" s="3" t="s">
        <v>376</v>
      </c>
    </row>
    <row r="2" spans="1:16" x14ac:dyDescent="0.25">
      <c r="A2" t="s">
        <v>326</v>
      </c>
      <c r="B2" t="s">
        <v>327</v>
      </c>
      <c r="C2">
        <v>9.1</v>
      </c>
      <c r="D2" s="1">
        <v>44351</v>
      </c>
      <c r="E2" s="6">
        <v>290000</v>
      </c>
      <c r="F2" t="s">
        <v>1</v>
      </c>
      <c r="G2">
        <v>1998</v>
      </c>
      <c r="H2">
        <v>1955</v>
      </c>
      <c r="I2">
        <v>0.254</v>
      </c>
      <c r="J2" t="s">
        <v>2</v>
      </c>
      <c r="K2">
        <v>462</v>
      </c>
      <c r="L2">
        <v>2</v>
      </c>
      <c r="M2">
        <v>1</v>
      </c>
      <c r="N2" s="6">
        <v>161600</v>
      </c>
      <c r="O2" s="6">
        <v>145309</v>
      </c>
      <c r="P2" s="4">
        <f>E2/H2</f>
        <v>148.33759590792837</v>
      </c>
    </row>
    <row r="3" spans="1:16" x14ac:dyDescent="0.25">
      <c r="D3" s="1"/>
    </row>
    <row r="4" spans="1:16" x14ac:dyDescent="0.25">
      <c r="D4" s="1"/>
    </row>
    <row r="5" spans="1:16" s="2" customFormat="1" x14ac:dyDescent="0.25">
      <c r="A5" s="2" t="s">
        <v>361</v>
      </c>
      <c r="B5" s="2" t="s">
        <v>371</v>
      </c>
      <c r="C5" s="2" t="s">
        <v>362</v>
      </c>
      <c r="D5" s="2" t="s">
        <v>363</v>
      </c>
      <c r="E5" s="5" t="s">
        <v>364</v>
      </c>
      <c r="F5" s="2" t="s">
        <v>365</v>
      </c>
      <c r="G5" s="2" t="s">
        <v>366</v>
      </c>
      <c r="H5" s="2" t="s">
        <v>367</v>
      </c>
      <c r="I5" s="2" t="s">
        <v>368</v>
      </c>
      <c r="J5" s="2" t="s">
        <v>369</v>
      </c>
      <c r="K5" s="2" t="s">
        <v>370</v>
      </c>
      <c r="L5" s="2" t="s">
        <v>372</v>
      </c>
      <c r="M5" s="2" t="s">
        <v>373</v>
      </c>
      <c r="N5" s="5" t="s">
        <v>374</v>
      </c>
      <c r="O5" s="5" t="s">
        <v>375</v>
      </c>
      <c r="P5" s="3" t="s">
        <v>376</v>
      </c>
    </row>
    <row r="6" spans="1:16" x14ac:dyDescent="0.25">
      <c r="A6" t="s">
        <v>171</v>
      </c>
      <c r="B6" t="s">
        <v>172</v>
      </c>
      <c r="C6">
        <v>9.1</v>
      </c>
      <c r="D6" s="1">
        <v>44804</v>
      </c>
      <c r="E6" s="6">
        <v>360000</v>
      </c>
      <c r="F6" t="s">
        <v>18</v>
      </c>
      <c r="G6">
        <v>2004</v>
      </c>
      <c r="H6">
        <v>1944</v>
      </c>
      <c r="I6">
        <v>0.248</v>
      </c>
      <c r="J6" t="s">
        <v>2</v>
      </c>
      <c r="K6">
        <v>441</v>
      </c>
      <c r="L6">
        <v>2</v>
      </c>
      <c r="M6">
        <v>1</v>
      </c>
      <c r="N6" s="6">
        <v>163500</v>
      </c>
      <c r="O6" s="6">
        <v>158340</v>
      </c>
      <c r="P6" s="4">
        <f>E6/H6</f>
        <v>185.18518518518519</v>
      </c>
    </row>
    <row r="7" spans="1:16" x14ac:dyDescent="0.25">
      <c r="A7" t="s">
        <v>75</v>
      </c>
      <c r="B7" t="s">
        <v>76</v>
      </c>
      <c r="C7">
        <v>9.1</v>
      </c>
      <c r="D7" s="1">
        <v>45082</v>
      </c>
      <c r="E7" s="6">
        <v>382000</v>
      </c>
      <c r="F7" t="s">
        <v>26</v>
      </c>
      <c r="G7">
        <v>2003</v>
      </c>
      <c r="H7">
        <v>2257</v>
      </c>
      <c r="I7">
        <v>0.24099999999999999</v>
      </c>
      <c r="J7" t="s">
        <v>2</v>
      </c>
      <c r="K7">
        <v>505</v>
      </c>
      <c r="L7">
        <v>3</v>
      </c>
      <c r="M7">
        <v>1</v>
      </c>
      <c r="N7" s="6">
        <v>184000</v>
      </c>
      <c r="O7" s="6">
        <v>184000</v>
      </c>
      <c r="P7" s="4">
        <f>E7/H7</f>
        <v>169.25121843154631</v>
      </c>
    </row>
    <row r="8" spans="1:16" x14ac:dyDescent="0.25">
      <c r="A8" t="s">
        <v>79</v>
      </c>
      <c r="B8" t="s">
        <v>80</v>
      </c>
      <c r="C8">
        <v>9.1</v>
      </c>
      <c r="D8" s="1">
        <v>45071</v>
      </c>
      <c r="E8" s="6">
        <v>359900</v>
      </c>
      <c r="F8" t="s">
        <v>18</v>
      </c>
      <c r="G8">
        <v>1998</v>
      </c>
      <c r="H8">
        <v>2353</v>
      </c>
      <c r="I8">
        <v>0.25700000000000001</v>
      </c>
      <c r="J8" t="s">
        <v>2</v>
      </c>
      <c r="K8">
        <v>602</v>
      </c>
      <c r="L8">
        <v>2</v>
      </c>
      <c r="M8">
        <v>1</v>
      </c>
      <c r="N8" s="6">
        <v>161400</v>
      </c>
      <c r="O8" s="6">
        <v>161400</v>
      </c>
      <c r="P8" s="4">
        <f>E8/H8</f>
        <v>152.95367615809604</v>
      </c>
    </row>
    <row r="9" spans="1:16" x14ac:dyDescent="0.25">
      <c r="A9" t="s">
        <v>219</v>
      </c>
      <c r="B9" t="s">
        <v>220</v>
      </c>
      <c r="C9">
        <v>9.1</v>
      </c>
      <c r="D9" s="1">
        <v>44673</v>
      </c>
      <c r="E9" s="6">
        <v>390000</v>
      </c>
      <c r="F9" t="s">
        <v>18</v>
      </c>
      <c r="G9">
        <v>1999</v>
      </c>
      <c r="H9">
        <v>2413</v>
      </c>
      <c r="I9">
        <v>0.316</v>
      </c>
      <c r="J9" t="s">
        <v>2</v>
      </c>
      <c r="K9">
        <v>495</v>
      </c>
      <c r="L9">
        <v>2</v>
      </c>
      <c r="M9">
        <v>1</v>
      </c>
      <c r="N9" s="6">
        <v>181200</v>
      </c>
      <c r="O9" s="6">
        <v>175770</v>
      </c>
      <c r="P9" s="4">
        <f>E9/H9</f>
        <v>161.62453377538333</v>
      </c>
    </row>
    <row r="10" spans="1:16" x14ac:dyDescent="0.25">
      <c r="A10" t="s">
        <v>116</v>
      </c>
      <c r="B10" t="s">
        <v>117</v>
      </c>
      <c r="C10">
        <v>9.1</v>
      </c>
      <c r="D10" s="1">
        <v>44979</v>
      </c>
      <c r="E10" s="6">
        <v>350000</v>
      </c>
      <c r="F10" t="s">
        <v>18</v>
      </c>
      <c r="G10">
        <v>1999</v>
      </c>
      <c r="H10">
        <v>2439</v>
      </c>
      <c r="I10">
        <v>0.24</v>
      </c>
      <c r="J10" t="s">
        <v>2</v>
      </c>
      <c r="K10">
        <v>430</v>
      </c>
      <c r="L10">
        <v>2</v>
      </c>
      <c r="M10">
        <v>1</v>
      </c>
      <c r="N10" s="6">
        <v>166500</v>
      </c>
      <c r="O10" s="6">
        <v>166500</v>
      </c>
      <c r="P10" s="4">
        <f>E10/H10</f>
        <v>143.50143501435014</v>
      </c>
    </row>
    <row r="11" spans="1:16" x14ac:dyDescent="0.25">
      <c r="A11" t="s">
        <v>65</v>
      </c>
      <c r="B11" t="s">
        <v>66</v>
      </c>
      <c r="C11">
        <v>9.1</v>
      </c>
      <c r="D11" s="1">
        <v>45120</v>
      </c>
      <c r="E11" s="6">
        <v>415000</v>
      </c>
      <c r="F11" t="s">
        <v>18</v>
      </c>
      <c r="G11">
        <v>1998</v>
      </c>
      <c r="H11">
        <v>2509</v>
      </c>
      <c r="I11">
        <v>0.248</v>
      </c>
      <c r="J11" t="s">
        <v>2</v>
      </c>
      <c r="K11">
        <v>473</v>
      </c>
      <c r="L11">
        <v>2</v>
      </c>
      <c r="M11">
        <v>1</v>
      </c>
      <c r="N11" s="6">
        <v>174700</v>
      </c>
      <c r="O11" s="6">
        <v>174700</v>
      </c>
      <c r="P11" s="4">
        <f>E11/H11</f>
        <v>165.40454364288561</v>
      </c>
    </row>
    <row r="12" spans="1:16" x14ac:dyDescent="0.25">
      <c r="A12" t="s">
        <v>300</v>
      </c>
      <c r="B12" t="s">
        <v>301</v>
      </c>
      <c r="C12">
        <v>9.1</v>
      </c>
      <c r="D12" s="1">
        <v>44421</v>
      </c>
      <c r="E12" s="6">
        <v>325000</v>
      </c>
      <c r="F12" t="s">
        <v>18</v>
      </c>
      <c r="G12">
        <v>1997</v>
      </c>
      <c r="H12">
        <v>2520</v>
      </c>
      <c r="I12">
        <v>0.25700000000000001</v>
      </c>
      <c r="J12" t="s">
        <v>2</v>
      </c>
      <c r="K12">
        <v>528</v>
      </c>
      <c r="L12">
        <v>2</v>
      </c>
      <c r="M12">
        <v>1</v>
      </c>
      <c r="N12" s="6">
        <v>176300</v>
      </c>
      <c r="O12" s="6">
        <v>157988</v>
      </c>
      <c r="P12" s="4">
        <f>E12/H12</f>
        <v>128.96825396825398</v>
      </c>
    </row>
    <row r="13" spans="1:16" x14ac:dyDescent="0.25">
      <c r="A13" t="s">
        <v>98</v>
      </c>
      <c r="B13" t="s">
        <v>99</v>
      </c>
      <c r="C13">
        <v>9.1</v>
      </c>
      <c r="D13" s="1">
        <v>45034</v>
      </c>
      <c r="E13" s="6">
        <v>360000</v>
      </c>
      <c r="F13" t="s">
        <v>18</v>
      </c>
      <c r="G13">
        <v>1998</v>
      </c>
      <c r="H13">
        <v>2570</v>
      </c>
      <c r="I13">
        <v>0.32900000000000001</v>
      </c>
      <c r="J13" t="s">
        <v>2</v>
      </c>
      <c r="K13">
        <v>540</v>
      </c>
      <c r="L13">
        <v>2</v>
      </c>
      <c r="M13">
        <v>1</v>
      </c>
      <c r="N13" s="6">
        <v>202100</v>
      </c>
      <c r="O13" s="6">
        <v>202100</v>
      </c>
      <c r="P13" s="4">
        <f>E13/H13</f>
        <v>140.07782101167317</v>
      </c>
    </row>
    <row r="14" spans="1:16" x14ac:dyDescent="0.25">
      <c r="A14" t="s">
        <v>248</v>
      </c>
      <c r="B14" t="s">
        <v>249</v>
      </c>
      <c r="C14">
        <v>9.1</v>
      </c>
      <c r="D14" s="1">
        <v>44559</v>
      </c>
      <c r="E14" s="6">
        <v>360000</v>
      </c>
      <c r="F14" t="s">
        <v>18</v>
      </c>
      <c r="G14">
        <v>2004</v>
      </c>
      <c r="H14">
        <v>2727</v>
      </c>
      <c r="I14">
        <v>0.27900000000000003</v>
      </c>
      <c r="J14" t="s">
        <v>2</v>
      </c>
      <c r="K14">
        <v>430</v>
      </c>
      <c r="L14">
        <v>2</v>
      </c>
      <c r="M14">
        <v>1</v>
      </c>
      <c r="N14" s="6">
        <v>196900</v>
      </c>
      <c r="O14" s="6">
        <v>176069</v>
      </c>
      <c r="P14" s="4">
        <f>E14/H14</f>
        <v>132.01320132013203</v>
      </c>
    </row>
    <row r="15" spans="1:16" x14ac:dyDescent="0.25">
      <c r="A15" t="s">
        <v>355</v>
      </c>
      <c r="B15" t="s">
        <v>356</v>
      </c>
      <c r="C15">
        <v>9.1</v>
      </c>
      <c r="D15" s="1">
        <v>44307</v>
      </c>
      <c r="E15" s="6">
        <v>430000</v>
      </c>
      <c r="F15" t="s">
        <v>26</v>
      </c>
      <c r="G15">
        <v>2003</v>
      </c>
      <c r="H15">
        <v>2972</v>
      </c>
      <c r="I15">
        <v>0.32600000000000001</v>
      </c>
      <c r="J15" t="s">
        <v>2</v>
      </c>
      <c r="K15">
        <v>735</v>
      </c>
      <c r="L15">
        <v>2</v>
      </c>
      <c r="M15">
        <v>1</v>
      </c>
      <c r="N15" s="6">
        <v>212600</v>
      </c>
      <c r="O15" s="6">
        <v>191173</v>
      </c>
      <c r="P15" s="4">
        <f>E15/H15</f>
        <v>144.68371467025571</v>
      </c>
    </row>
    <row r="16" spans="1:16" x14ac:dyDescent="0.25">
      <c r="A16" t="s">
        <v>226</v>
      </c>
      <c r="B16" t="s">
        <v>227</v>
      </c>
      <c r="C16">
        <v>9.1</v>
      </c>
      <c r="D16" s="1">
        <v>44666</v>
      </c>
      <c r="E16" s="6">
        <v>435000</v>
      </c>
      <c r="F16" t="s">
        <v>18</v>
      </c>
      <c r="G16">
        <v>1998</v>
      </c>
      <c r="H16">
        <v>2991</v>
      </c>
      <c r="I16">
        <v>0.36599999999999999</v>
      </c>
      <c r="J16" t="s">
        <v>2</v>
      </c>
      <c r="K16">
        <v>851</v>
      </c>
      <c r="L16">
        <v>2</v>
      </c>
      <c r="M16">
        <v>1</v>
      </c>
      <c r="N16" s="6">
        <v>214700</v>
      </c>
      <c r="O16" s="6">
        <v>208215</v>
      </c>
      <c r="P16" s="4">
        <f>E16/H16</f>
        <v>145.43630892678033</v>
      </c>
    </row>
    <row r="17" spans="1:17" x14ac:dyDescent="0.25">
      <c r="A17" t="s">
        <v>37</v>
      </c>
      <c r="B17" t="s">
        <v>38</v>
      </c>
      <c r="C17">
        <v>9.1</v>
      </c>
      <c r="D17" s="1">
        <v>45191</v>
      </c>
      <c r="E17" s="6">
        <v>485000</v>
      </c>
      <c r="F17" t="s">
        <v>18</v>
      </c>
      <c r="G17">
        <v>2023</v>
      </c>
      <c r="H17">
        <v>3190</v>
      </c>
      <c r="I17">
        <v>0.28499999999999998</v>
      </c>
      <c r="J17" t="s">
        <v>2</v>
      </c>
      <c r="K17">
        <v>576</v>
      </c>
      <c r="L17">
        <v>1</v>
      </c>
      <c r="M17">
        <v>0</v>
      </c>
      <c r="N17" s="6">
        <v>210600</v>
      </c>
      <c r="O17" s="6">
        <v>210600</v>
      </c>
      <c r="P17" s="4">
        <f>E17/H17</f>
        <v>152.03761755485894</v>
      </c>
    </row>
    <row r="18" spans="1:17" x14ac:dyDescent="0.25">
      <c r="D18" s="1"/>
      <c r="P18" s="3">
        <f>AVERAGE(P6:P15)</f>
        <v>152.36635831777616</v>
      </c>
      <c r="Q18" s="2" t="s">
        <v>379</v>
      </c>
    </row>
    <row r="19" spans="1:17" x14ac:dyDescent="0.25">
      <c r="D19" s="1"/>
      <c r="P19" s="3"/>
      <c r="Q19" s="2"/>
    </row>
    <row r="20" spans="1:17" x14ac:dyDescent="0.25">
      <c r="D20" s="1"/>
      <c r="P20" s="3"/>
      <c r="Q20" s="2"/>
    </row>
    <row r="21" spans="1:17" x14ac:dyDescent="0.25">
      <c r="D21" s="1"/>
      <c r="P21" s="3"/>
      <c r="Q21" s="2"/>
    </row>
    <row r="22" spans="1:17" x14ac:dyDescent="0.25">
      <c r="D22" s="1"/>
      <c r="P22" s="3"/>
      <c r="Q22" s="2"/>
    </row>
    <row r="23" spans="1:17" x14ac:dyDescent="0.25">
      <c r="D23" s="1"/>
      <c r="P23" s="3"/>
      <c r="Q23" s="2"/>
    </row>
    <row r="24" spans="1:17" x14ac:dyDescent="0.25">
      <c r="D24" s="1"/>
      <c r="P24" s="3"/>
      <c r="Q24" s="2"/>
    </row>
    <row r="25" spans="1:17" x14ac:dyDescent="0.25">
      <c r="D25" s="1"/>
      <c r="P25" s="3"/>
      <c r="Q25" s="2"/>
    </row>
    <row r="26" spans="1:17" x14ac:dyDescent="0.25">
      <c r="D26" s="1"/>
      <c r="P26" s="3"/>
      <c r="Q26" s="2"/>
    </row>
    <row r="27" spans="1:17" x14ac:dyDescent="0.25">
      <c r="D27" s="1"/>
      <c r="P27" s="3"/>
      <c r="Q27" s="2"/>
    </row>
    <row r="28" spans="1:17" x14ac:dyDescent="0.25">
      <c r="D28" s="1"/>
      <c r="P28" s="3"/>
      <c r="Q28" s="2"/>
    </row>
    <row r="29" spans="1:17" x14ac:dyDescent="0.25">
      <c r="D29" s="1"/>
      <c r="P29" s="3"/>
      <c r="Q29" s="2"/>
    </row>
    <row r="30" spans="1:17" x14ac:dyDescent="0.25">
      <c r="D30" s="1"/>
      <c r="P30" s="3"/>
      <c r="Q30" s="2"/>
    </row>
    <row r="31" spans="1:17" x14ac:dyDescent="0.25">
      <c r="D31" s="1"/>
      <c r="P31" s="3"/>
      <c r="Q31" s="2"/>
    </row>
    <row r="32" spans="1:17" x14ac:dyDescent="0.25">
      <c r="D32" s="1"/>
      <c r="P32" s="3"/>
      <c r="Q32" s="2"/>
    </row>
    <row r="33" spans="4:17" x14ac:dyDescent="0.25">
      <c r="D33" s="1"/>
      <c r="P33" s="3"/>
      <c r="Q33" s="2"/>
    </row>
    <row r="34" spans="4:17" x14ac:dyDescent="0.25">
      <c r="D34" s="1"/>
      <c r="P34" s="3"/>
      <c r="Q34" s="2"/>
    </row>
    <row r="35" spans="4:17" x14ac:dyDescent="0.25">
      <c r="D35" s="1"/>
      <c r="P35" s="3"/>
      <c r="Q35" s="2"/>
    </row>
    <row r="36" spans="4:17" x14ac:dyDescent="0.25">
      <c r="D36" s="1"/>
      <c r="P36" s="3"/>
      <c r="Q36" s="2"/>
    </row>
    <row r="37" spans="4:17" x14ac:dyDescent="0.25">
      <c r="D37" s="1"/>
      <c r="P37" s="3"/>
      <c r="Q37" s="2"/>
    </row>
    <row r="38" spans="4:17" x14ac:dyDescent="0.25">
      <c r="D38" s="1"/>
      <c r="P38" s="3"/>
      <c r="Q38" s="2"/>
    </row>
    <row r="39" spans="4:17" x14ac:dyDescent="0.25">
      <c r="D39" s="1"/>
      <c r="P39" s="3"/>
      <c r="Q39" s="2"/>
    </row>
    <row r="40" spans="4:17" x14ac:dyDescent="0.25">
      <c r="D40" s="1"/>
      <c r="P40" s="3"/>
      <c r="Q40" s="2"/>
    </row>
    <row r="41" spans="4:17" x14ac:dyDescent="0.25">
      <c r="D41" s="1"/>
      <c r="P41" s="3"/>
      <c r="Q41" s="2"/>
    </row>
    <row r="42" spans="4:17" x14ac:dyDescent="0.25">
      <c r="D42" s="1"/>
      <c r="P42" s="3"/>
      <c r="Q42" s="2"/>
    </row>
    <row r="43" spans="4:17" x14ac:dyDescent="0.25">
      <c r="D43" s="1"/>
      <c r="P43" s="3"/>
      <c r="Q43" s="2"/>
    </row>
    <row r="44" spans="4:17" x14ac:dyDescent="0.25">
      <c r="D44" s="1"/>
      <c r="P44" s="3"/>
      <c r="Q44" s="2"/>
    </row>
    <row r="45" spans="4:17" x14ac:dyDescent="0.25">
      <c r="D45" s="1"/>
      <c r="P45" s="3"/>
      <c r="Q45" s="2"/>
    </row>
    <row r="46" spans="4:17" x14ac:dyDescent="0.25">
      <c r="D46" s="1"/>
      <c r="P46" s="3"/>
      <c r="Q46" s="2"/>
    </row>
    <row r="47" spans="4:17" x14ac:dyDescent="0.25">
      <c r="D47" s="1"/>
      <c r="P47" s="3"/>
      <c r="Q47" s="2"/>
    </row>
    <row r="48" spans="4:17" x14ac:dyDescent="0.25">
      <c r="D48" s="1"/>
      <c r="P48" s="3"/>
      <c r="Q48" s="2"/>
    </row>
    <row r="49" spans="1:17" x14ac:dyDescent="0.25">
      <c r="D49" s="1"/>
      <c r="P49" s="3"/>
      <c r="Q49" s="2"/>
    </row>
    <row r="50" spans="1:17" x14ac:dyDescent="0.25">
      <c r="D50" s="1"/>
      <c r="P50" s="3"/>
      <c r="Q50" s="2"/>
    </row>
    <row r="51" spans="1:17" x14ac:dyDescent="0.25">
      <c r="D51" s="1"/>
      <c r="P51" s="3"/>
      <c r="Q51" s="2"/>
    </row>
    <row r="52" spans="1:17" x14ac:dyDescent="0.25">
      <c r="D52" s="1"/>
      <c r="P52" s="3"/>
      <c r="Q52" s="2"/>
    </row>
    <row r="53" spans="1:17" x14ac:dyDescent="0.25">
      <c r="D53" s="1"/>
      <c r="P53" s="3"/>
      <c r="Q53" s="2"/>
    </row>
    <row r="54" spans="1:17" x14ac:dyDescent="0.25">
      <c r="D54" s="1"/>
      <c r="P54" s="3"/>
      <c r="Q54" s="2"/>
    </row>
    <row r="55" spans="1:17" x14ac:dyDescent="0.25">
      <c r="D55" s="1"/>
      <c r="P55" s="3"/>
      <c r="Q55" s="2"/>
    </row>
    <row r="56" spans="1:17" x14ac:dyDescent="0.25">
      <c r="D56" s="1"/>
      <c r="P56" s="3"/>
      <c r="Q56" s="2"/>
    </row>
    <row r="57" spans="1:17" x14ac:dyDescent="0.25">
      <c r="D57" s="1"/>
      <c r="P57" s="3"/>
      <c r="Q57" s="2"/>
    </row>
    <row r="58" spans="1:17" x14ac:dyDescent="0.25">
      <c r="D58" s="1"/>
      <c r="P58" s="3"/>
      <c r="Q58" s="2"/>
    </row>
    <row r="59" spans="1:17" x14ac:dyDescent="0.25">
      <c r="D59" s="1"/>
      <c r="P59" s="3"/>
      <c r="Q59" s="2"/>
    </row>
    <row r="60" spans="1:17" x14ac:dyDescent="0.25">
      <c r="D60" s="1"/>
      <c r="P60" s="3"/>
      <c r="Q60" s="2"/>
    </row>
    <row r="61" spans="1:17" x14ac:dyDescent="0.25">
      <c r="D61" s="1"/>
      <c r="P61" s="3"/>
      <c r="Q61" s="2"/>
    </row>
    <row r="62" spans="1:17" s="2" customFormat="1" x14ac:dyDescent="0.25">
      <c r="A62" s="2" t="s">
        <v>361</v>
      </c>
      <c r="B62" s="2" t="s">
        <v>371</v>
      </c>
      <c r="C62" s="2" t="s">
        <v>362</v>
      </c>
      <c r="D62" s="2" t="s">
        <v>363</v>
      </c>
      <c r="E62" s="5" t="s">
        <v>364</v>
      </c>
      <c r="F62" s="2" t="s">
        <v>365</v>
      </c>
      <c r="G62" s="2" t="s">
        <v>366</v>
      </c>
      <c r="H62" s="2" t="s">
        <v>367</v>
      </c>
      <c r="I62" s="2" t="s">
        <v>368</v>
      </c>
      <c r="J62" s="2" t="s">
        <v>369</v>
      </c>
      <c r="K62" s="2" t="s">
        <v>370</v>
      </c>
      <c r="L62" s="2" t="s">
        <v>372</v>
      </c>
      <c r="M62" s="2" t="s">
        <v>373</v>
      </c>
      <c r="N62" s="5" t="s">
        <v>374</v>
      </c>
      <c r="O62" s="5" t="s">
        <v>375</v>
      </c>
      <c r="P62" s="3" t="s">
        <v>376</v>
      </c>
    </row>
    <row r="63" spans="1:17" x14ac:dyDescent="0.25">
      <c r="A63" t="s">
        <v>195</v>
      </c>
      <c r="B63" t="s">
        <v>196</v>
      </c>
      <c r="C63">
        <v>9.3000000000000007</v>
      </c>
      <c r="D63" s="1">
        <v>44735</v>
      </c>
      <c r="E63" s="6">
        <v>142000</v>
      </c>
      <c r="F63" t="s">
        <v>1</v>
      </c>
      <c r="G63">
        <v>2001</v>
      </c>
      <c r="H63">
        <v>1109</v>
      </c>
      <c r="I63">
        <v>0</v>
      </c>
      <c r="J63" t="s">
        <v>2</v>
      </c>
      <c r="K63">
        <v>215</v>
      </c>
      <c r="L63">
        <v>1</v>
      </c>
      <c r="M63">
        <v>0</v>
      </c>
      <c r="N63" s="6">
        <v>75500</v>
      </c>
      <c r="O63" s="6">
        <v>75500</v>
      </c>
      <c r="P63" s="4">
        <f>E63/H63</f>
        <v>128.04328223624887</v>
      </c>
    </row>
    <row r="64" spans="1:17" x14ac:dyDescent="0.25">
      <c r="D64" s="1"/>
    </row>
    <row r="65" spans="1:17" s="2" customFormat="1" x14ac:dyDescent="0.25">
      <c r="A65" s="2" t="s">
        <v>361</v>
      </c>
      <c r="B65" s="2" t="s">
        <v>371</v>
      </c>
      <c r="C65" s="2" t="s">
        <v>362</v>
      </c>
      <c r="D65" s="2" t="s">
        <v>363</v>
      </c>
      <c r="E65" s="5" t="s">
        <v>364</v>
      </c>
      <c r="F65" s="2" t="s">
        <v>365</v>
      </c>
      <c r="G65" s="2" t="s">
        <v>366</v>
      </c>
      <c r="H65" s="2" t="s">
        <v>367</v>
      </c>
      <c r="I65" s="2" t="s">
        <v>368</v>
      </c>
      <c r="J65" s="2" t="s">
        <v>369</v>
      </c>
      <c r="K65" s="2" t="s">
        <v>370</v>
      </c>
      <c r="L65" s="2" t="s">
        <v>372</v>
      </c>
      <c r="M65" s="2" t="s">
        <v>373</v>
      </c>
      <c r="N65" s="5" t="s">
        <v>374</v>
      </c>
      <c r="O65" s="5" t="s">
        <v>375</v>
      </c>
      <c r="P65" s="3" t="s">
        <v>376</v>
      </c>
    </row>
    <row r="66" spans="1:17" x14ac:dyDescent="0.25">
      <c r="A66" t="s">
        <v>167</v>
      </c>
      <c r="B66" t="s">
        <v>168</v>
      </c>
      <c r="C66">
        <v>9.3000000000000007</v>
      </c>
      <c r="D66" s="1">
        <v>44813</v>
      </c>
      <c r="E66" s="6">
        <v>143000</v>
      </c>
      <c r="F66" t="s">
        <v>11</v>
      </c>
      <c r="G66">
        <v>2001</v>
      </c>
      <c r="H66">
        <v>1013</v>
      </c>
      <c r="I66">
        <v>0</v>
      </c>
      <c r="J66" t="s">
        <v>2</v>
      </c>
      <c r="K66">
        <v>307</v>
      </c>
      <c r="L66">
        <v>1</v>
      </c>
      <c r="M66">
        <v>0</v>
      </c>
      <c r="N66" s="6">
        <v>66500</v>
      </c>
      <c r="O66" s="6">
        <v>57540</v>
      </c>
      <c r="P66" s="4">
        <f>E66/H66</f>
        <v>141.16485686080946</v>
      </c>
    </row>
    <row r="67" spans="1:17" x14ac:dyDescent="0.25">
      <c r="A67" t="s">
        <v>181</v>
      </c>
      <c r="B67" t="s">
        <v>182</v>
      </c>
      <c r="C67">
        <v>9.3000000000000007</v>
      </c>
      <c r="D67" s="1">
        <v>44756</v>
      </c>
      <c r="E67" s="6">
        <v>137000</v>
      </c>
      <c r="F67" t="s">
        <v>23</v>
      </c>
      <c r="G67">
        <v>2000</v>
      </c>
      <c r="H67">
        <v>1068</v>
      </c>
      <c r="I67">
        <v>0</v>
      </c>
      <c r="J67" t="s">
        <v>2</v>
      </c>
      <c r="K67">
        <v>301</v>
      </c>
      <c r="L67">
        <v>1</v>
      </c>
      <c r="M67">
        <v>0</v>
      </c>
      <c r="N67" s="6">
        <v>67300</v>
      </c>
      <c r="O67" s="6">
        <v>58170</v>
      </c>
      <c r="P67" s="4">
        <f>E67/H67</f>
        <v>128.27715355805245</v>
      </c>
    </row>
    <row r="68" spans="1:17" x14ac:dyDescent="0.25">
      <c r="A68" t="s">
        <v>181</v>
      </c>
      <c r="B68" t="s">
        <v>182</v>
      </c>
      <c r="C68">
        <v>9.3000000000000007</v>
      </c>
      <c r="D68" s="1">
        <v>44477</v>
      </c>
      <c r="E68" s="6">
        <v>130000</v>
      </c>
      <c r="F68" t="s">
        <v>23</v>
      </c>
      <c r="G68">
        <v>2000</v>
      </c>
      <c r="H68">
        <v>1068</v>
      </c>
      <c r="I68">
        <v>0</v>
      </c>
      <c r="J68" t="s">
        <v>2</v>
      </c>
      <c r="K68">
        <v>301</v>
      </c>
      <c r="L68">
        <v>1</v>
      </c>
      <c r="M68">
        <v>0</v>
      </c>
      <c r="N68" s="6">
        <v>67300</v>
      </c>
      <c r="O68" s="6">
        <v>58170</v>
      </c>
      <c r="P68" s="4">
        <f>E68/H68</f>
        <v>121.72284644194757</v>
      </c>
    </row>
    <row r="69" spans="1:17" x14ac:dyDescent="0.25">
      <c r="A69" t="s">
        <v>246</v>
      </c>
      <c r="B69" t="s">
        <v>247</v>
      </c>
      <c r="C69">
        <v>9.3000000000000007</v>
      </c>
      <c r="D69" s="1">
        <v>44568</v>
      </c>
      <c r="E69" s="6">
        <v>120000</v>
      </c>
      <c r="F69" t="s">
        <v>23</v>
      </c>
      <c r="G69">
        <v>2000</v>
      </c>
      <c r="H69">
        <v>1068</v>
      </c>
      <c r="I69">
        <v>0</v>
      </c>
      <c r="J69" t="s">
        <v>2</v>
      </c>
      <c r="K69">
        <v>301</v>
      </c>
      <c r="L69">
        <v>1</v>
      </c>
      <c r="M69">
        <v>0</v>
      </c>
      <c r="N69" s="6">
        <v>67300</v>
      </c>
      <c r="O69" s="6">
        <v>58170</v>
      </c>
      <c r="P69" s="4">
        <f>E69/H69</f>
        <v>112.35955056179775</v>
      </c>
    </row>
    <row r="70" spans="1:17" x14ac:dyDescent="0.25">
      <c r="A70" t="s">
        <v>10</v>
      </c>
      <c r="B70" t="s">
        <v>12</v>
      </c>
      <c r="C70">
        <v>9.3000000000000007</v>
      </c>
      <c r="D70" s="1">
        <v>45251</v>
      </c>
      <c r="E70" s="6">
        <v>151000</v>
      </c>
      <c r="F70" t="s">
        <v>11</v>
      </c>
      <c r="G70">
        <v>2004</v>
      </c>
      <c r="H70">
        <v>1068</v>
      </c>
      <c r="I70">
        <v>0</v>
      </c>
      <c r="J70" t="s">
        <v>2</v>
      </c>
      <c r="K70">
        <v>301</v>
      </c>
      <c r="L70">
        <v>1</v>
      </c>
      <c r="M70">
        <v>0</v>
      </c>
      <c r="N70" s="6">
        <v>70600</v>
      </c>
      <c r="O70" s="6">
        <v>70600</v>
      </c>
      <c r="P70" s="4">
        <f>E70/H70</f>
        <v>141.38576779026218</v>
      </c>
    </row>
    <row r="71" spans="1:17" x14ac:dyDescent="0.25">
      <c r="A71" t="s">
        <v>141</v>
      </c>
      <c r="B71" t="s">
        <v>142</v>
      </c>
      <c r="C71">
        <v>9.3000000000000007</v>
      </c>
      <c r="D71" s="1">
        <v>44875</v>
      </c>
      <c r="E71" s="6">
        <v>145000</v>
      </c>
      <c r="F71" t="s">
        <v>11</v>
      </c>
      <c r="G71">
        <v>2005</v>
      </c>
      <c r="H71">
        <v>1068</v>
      </c>
      <c r="I71">
        <v>0</v>
      </c>
      <c r="J71" t="s">
        <v>2</v>
      </c>
      <c r="K71">
        <v>301</v>
      </c>
      <c r="L71">
        <v>1</v>
      </c>
      <c r="M71">
        <v>0</v>
      </c>
      <c r="N71" s="6">
        <v>69100</v>
      </c>
      <c r="O71" s="6">
        <v>59640</v>
      </c>
      <c r="P71" s="4">
        <f>E71/H71</f>
        <v>135.7677902621723</v>
      </c>
    </row>
    <row r="72" spans="1:17" x14ac:dyDescent="0.25">
      <c r="A72" t="s">
        <v>22</v>
      </c>
      <c r="B72" t="s">
        <v>24</v>
      </c>
      <c r="C72">
        <v>9.3000000000000007</v>
      </c>
      <c r="D72" s="1">
        <v>45211</v>
      </c>
      <c r="E72" s="6">
        <v>148000</v>
      </c>
      <c r="F72" t="s">
        <v>23</v>
      </c>
      <c r="G72">
        <v>2002</v>
      </c>
      <c r="H72">
        <v>1068</v>
      </c>
      <c r="I72">
        <v>0</v>
      </c>
      <c r="J72" t="s">
        <v>2</v>
      </c>
      <c r="K72">
        <v>301</v>
      </c>
      <c r="L72">
        <v>1</v>
      </c>
      <c r="M72">
        <v>0</v>
      </c>
      <c r="N72" s="6">
        <v>68600</v>
      </c>
      <c r="O72" s="6">
        <v>68600</v>
      </c>
      <c r="P72" s="4">
        <f>E72/H72</f>
        <v>138.57677902621722</v>
      </c>
    </row>
    <row r="73" spans="1:17" x14ac:dyDescent="0.25">
      <c r="D73" s="1"/>
      <c r="P73" s="3">
        <f>AVERAGE(P66:P72)</f>
        <v>131.3221063573227</v>
      </c>
      <c r="Q73" s="2" t="s">
        <v>379</v>
      </c>
    </row>
    <row r="74" spans="1:17" x14ac:dyDescent="0.25">
      <c r="D74" s="1"/>
    </row>
    <row r="75" spans="1:17" s="2" customFormat="1" x14ac:dyDescent="0.25">
      <c r="A75" s="2" t="s">
        <v>361</v>
      </c>
      <c r="B75" s="2" t="s">
        <v>371</v>
      </c>
      <c r="C75" s="2" t="s">
        <v>362</v>
      </c>
      <c r="D75" s="2" t="s">
        <v>363</v>
      </c>
      <c r="E75" s="5" t="s">
        <v>364</v>
      </c>
      <c r="F75" s="2" t="s">
        <v>365</v>
      </c>
      <c r="G75" s="2" t="s">
        <v>366</v>
      </c>
      <c r="H75" s="2" t="s">
        <v>367</v>
      </c>
      <c r="I75" s="2" t="s">
        <v>368</v>
      </c>
      <c r="J75" s="2" t="s">
        <v>369</v>
      </c>
      <c r="K75" s="2" t="s">
        <v>370</v>
      </c>
      <c r="L75" s="2" t="s">
        <v>372</v>
      </c>
      <c r="M75" s="2" t="s">
        <v>373</v>
      </c>
      <c r="N75" s="5" t="s">
        <v>374</v>
      </c>
      <c r="O75" s="5" t="s">
        <v>375</v>
      </c>
      <c r="P75" s="3" t="s">
        <v>376</v>
      </c>
    </row>
    <row r="76" spans="1:17" x14ac:dyDescent="0.25">
      <c r="A76" t="s">
        <v>304</v>
      </c>
      <c r="B76" t="s">
        <v>305</v>
      </c>
      <c r="C76">
        <v>9.3000000000000007</v>
      </c>
      <c r="D76" s="1">
        <v>44417</v>
      </c>
      <c r="E76" s="6">
        <v>128000</v>
      </c>
      <c r="F76" t="s">
        <v>18</v>
      </c>
      <c r="G76">
        <v>2004</v>
      </c>
      <c r="H76">
        <v>1092</v>
      </c>
      <c r="I76">
        <v>0</v>
      </c>
      <c r="J76" t="s">
        <v>2</v>
      </c>
      <c r="K76">
        <v>215</v>
      </c>
      <c r="L76">
        <v>1</v>
      </c>
      <c r="M76">
        <v>1</v>
      </c>
      <c r="N76" s="6">
        <v>64600</v>
      </c>
      <c r="O76" s="6">
        <v>58212</v>
      </c>
      <c r="P76" s="4">
        <f>E76/H76</f>
        <v>117.21611721611721</v>
      </c>
    </row>
    <row r="77" spans="1:17" x14ac:dyDescent="0.25">
      <c r="A77" t="s">
        <v>302</v>
      </c>
      <c r="B77" t="s">
        <v>303</v>
      </c>
      <c r="C77">
        <v>9.3000000000000007</v>
      </c>
      <c r="D77" s="1">
        <v>44418</v>
      </c>
      <c r="E77" s="6">
        <v>139000</v>
      </c>
      <c r="F77" t="s">
        <v>18</v>
      </c>
      <c r="G77">
        <v>2002</v>
      </c>
      <c r="H77">
        <v>1092</v>
      </c>
      <c r="I77">
        <v>0</v>
      </c>
      <c r="J77" t="s">
        <v>2</v>
      </c>
      <c r="K77">
        <v>215</v>
      </c>
      <c r="L77">
        <v>1</v>
      </c>
      <c r="M77">
        <v>1</v>
      </c>
      <c r="N77" s="6">
        <v>64400</v>
      </c>
      <c r="O77" s="6">
        <v>58101</v>
      </c>
      <c r="P77" s="4">
        <f>E77/H77</f>
        <v>127.28937728937728</v>
      </c>
    </row>
    <row r="78" spans="1:17" x14ac:dyDescent="0.25">
      <c r="D78" s="1"/>
      <c r="P78" s="3">
        <f>AVERAGE(P76:P77)</f>
        <v>122.25274725274724</v>
      </c>
      <c r="Q78" s="2" t="s">
        <v>379</v>
      </c>
    </row>
    <row r="79" spans="1:17" x14ac:dyDescent="0.25">
      <c r="D79" s="1"/>
      <c r="P79" s="3"/>
      <c r="Q79" s="2"/>
    </row>
    <row r="80" spans="1:17" x14ac:dyDescent="0.25">
      <c r="D80" s="1"/>
      <c r="P80" s="3"/>
      <c r="Q80" s="2"/>
    </row>
    <row r="81" spans="4:17" x14ac:dyDescent="0.25">
      <c r="D81" s="1"/>
      <c r="P81" s="3"/>
      <c r="Q81" s="2"/>
    </row>
    <row r="82" spans="4:17" x14ac:dyDescent="0.25">
      <c r="D82" s="1"/>
      <c r="P82" s="3"/>
      <c r="Q82" s="2"/>
    </row>
    <row r="83" spans="4:17" x14ac:dyDescent="0.25">
      <c r="D83" s="1"/>
      <c r="P83" s="3"/>
      <c r="Q83" s="2"/>
    </row>
    <row r="84" spans="4:17" x14ac:dyDescent="0.25">
      <c r="D84" s="1"/>
      <c r="P84" s="3"/>
      <c r="Q84" s="2"/>
    </row>
    <row r="85" spans="4:17" x14ac:dyDescent="0.25">
      <c r="D85" s="1"/>
      <c r="P85" s="3"/>
      <c r="Q85" s="2"/>
    </row>
    <row r="86" spans="4:17" x14ac:dyDescent="0.25">
      <c r="D86" s="1"/>
      <c r="P86" s="3"/>
      <c r="Q86" s="2"/>
    </row>
    <row r="87" spans="4:17" x14ac:dyDescent="0.25">
      <c r="D87" s="1"/>
      <c r="P87" s="3"/>
      <c r="Q87" s="2"/>
    </row>
    <row r="88" spans="4:17" x14ac:dyDescent="0.25">
      <c r="D88" s="1"/>
      <c r="P88" s="3"/>
      <c r="Q88" s="2"/>
    </row>
    <row r="89" spans="4:17" x14ac:dyDescent="0.25">
      <c r="D89" s="1"/>
      <c r="P89" s="3"/>
      <c r="Q89" s="2"/>
    </row>
    <row r="90" spans="4:17" x14ac:dyDescent="0.25">
      <c r="D90" s="1"/>
      <c r="P90" s="3"/>
      <c r="Q90" s="2"/>
    </row>
    <row r="91" spans="4:17" x14ac:dyDescent="0.25">
      <c r="D91" s="1"/>
      <c r="P91" s="3"/>
      <c r="Q91" s="2"/>
    </row>
    <row r="92" spans="4:17" x14ac:dyDescent="0.25">
      <c r="D92" s="1"/>
      <c r="P92" s="3"/>
      <c r="Q92" s="2"/>
    </row>
    <row r="93" spans="4:17" x14ac:dyDescent="0.25">
      <c r="D93" s="1"/>
      <c r="P93" s="3"/>
      <c r="Q93" s="2"/>
    </row>
    <row r="94" spans="4:17" x14ac:dyDescent="0.25">
      <c r="D94" s="1"/>
      <c r="P94" s="3"/>
      <c r="Q94" s="2"/>
    </row>
    <row r="95" spans="4:17" x14ac:dyDescent="0.25">
      <c r="D95" s="1"/>
      <c r="P95" s="3"/>
      <c r="Q95" s="2"/>
    </row>
    <row r="96" spans="4:17" x14ac:dyDescent="0.25">
      <c r="D96" s="1"/>
      <c r="P96" s="3"/>
      <c r="Q96" s="2"/>
    </row>
    <row r="97" spans="4:17" x14ac:dyDescent="0.25">
      <c r="D97" s="1"/>
      <c r="P97" s="3"/>
      <c r="Q97" s="2"/>
    </row>
    <row r="98" spans="4:17" x14ac:dyDescent="0.25">
      <c r="D98" s="1"/>
      <c r="P98" s="3"/>
      <c r="Q98" s="2"/>
    </row>
    <row r="99" spans="4:17" x14ac:dyDescent="0.25">
      <c r="D99" s="1"/>
      <c r="P99" s="3"/>
      <c r="Q99" s="2"/>
    </row>
    <row r="100" spans="4:17" x14ac:dyDescent="0.25">
      <c r="D100" s="1"/>
      <c r="P100" s="3"/>
      <c r="Q100" s="2"/>
    </row>
    <row r="101" spans="4:17" x14ac:dyDescent="0.25">
      <c r="D101" s="1"/>
      <c r="P101" s="3"/>
      <c r="Q101" s="2"/>
    </row>
    <row r="102" spans="4:17" x14ac:dyDescent="0.25">
      <c r="D102" s="1"/>
      <c r="P102" s="3"/>
      <c r="Q102" s="2"/>
    </row>
    <row r="103" spans="4:17" x14ac:dyDescent="0.25">
      <c r="D103" s="1"/>
      <c r="P103" s="3"/>
      <c r="Q103" s="2"/>
    </row>
    <row r="104" spans="4:17" x14ac:dyDescent="0.25">
      <c r="D104" s="1"/>
      <c r="P104" s="3"/>
      <c r="Q104" s="2"/>
    </row>
    <row r="105" spans="4:17" x14ac:dyDescent="0.25">
      <c r="D105" s="1"/>
      <c r="P105" s="3"/>
      <c r="Q105" s="2"/>
    </row>
    <row r="106" spans="4:17" x14ac:dyDescent="0.25">
      <c r="D106" s="1"/>
      <c r="P106" s="3"/>
      <c r="Q106" s="2"/>
    </row>
    <row r="107" spans="4:17" x14ac:dyDescent="0.25">
      <c r="D107" s="1"/>
      <c r="P107" s="3"/>
      <c r="Q107" s="2"/>
    </row>
    <row r="108" spans="4:17" x14ac:dyDescent="0.25">
      <c r="D108" s="1"/>
      <c r="P108" s="3"/>
      <c r="Q108" s="2"/>
    </row>
    <row r="109" spans="4:17" x14ac:dyDescent="0.25">
      <c r="D109" s="1"/>
      <c r="P109" s="3"/>
      <c r="Q109" s="2"/>
    </row>
    <row r="110" spans="4:17" x14ac:dyDescent="0.25">
      <c r="D110" s="1"/>
      <c r="P110" s="3"/>
      <c r="Q110" s="2"/>
    </row>
    <row r="111" spans="4:17" x14ac:dyDescent="0.25">
      <c r="D111" s="1"/>
      <c r="P111" s="3"/>
      <c r="Q111" s="2"/>
    </row>
    <row r="112" spans="4:17" x14ac:dyDescent="0.25">
      <c r="D112" s="1"/>
      <c r="P112" s="3"/>
      <c r="Q112" s="2"/>
    </row>
    <row r="113" spans="1:17" x14ac:dyDescent="0.25">
      <c r="D113" s="1"/>
      <c r="P113" s="3"/>
      <c r="Q113" s="2"/>
    </row>
    <row r="114" spans="1:17" x14ac:dyDescent="0.25">
      <c r="D114" s="1"/>
      <c r="P114" s="3"/>
      <c r="Q114" s="2"/>
    </row>
    <row r="115" spans="1:17" x14ac:dyDescent="0.25">
      <c r="D115" s="1"/>
      <c r="P115" s="3"/>
      <c r="Q115" s="2"/>
    </row>
    <row r="116" spans="1:17" x14ac:dyDescent="0.25">
      <c r="D116" s="1"/>
      <c r="P116" s="3"/>
      <c r="Q116" s="2"/>
    </row>
    <row r="117" spans="1:17" x14ac:dyDescent="0.25">
      <c r="D117" s="1"/>
      <c r="P117" s="3"/>
      <c r="Q117" s="2"/>
    </row>
    <row r="118" spans="1:17" x14ac:dyDescent="0.25">
      <c r="D118" s="1"/>
      <c r="P118" s="3"/>
      <c r="Q118" s="2"/>
    </row>
    <row r="119" spans="1:17" x14ac:dyDescent="0.25">
      <c r="D119" s="1"/>
      <c r="P119" s="3"/>
      <c r="Q119" s="2"/>
    </row>
    <row r="120" spans="1:17" x14ac:dyDescent="0.25">
      <c r="D120" s="1"/>
      <c r="P120" s="3"/>
      <c r="Q120" s="2"/>
    </row>
    <row r="121" spans="1:17" x14ac:dyDescent="0.25">
      <c r="D121" s="1"/>
      <c r="P121" s="3"/>
      <c r="Q121" s="2"/>
    </row>
    <row r="122" spans="1:17" x14ac:dyDescent="0.25">
      <c r="D122" s="1"/>
      <c r="P122" s="3"/>
      <c r="Q122" s="2"/>
    </row>
    <row r="123" spans="1:17" s="2" customFormat="1" x14ac:dyDescent="0.25">
      <c r="A123" s="2" t="s">
        <v>361</v>
      </c>
      <c r="B123" s="2" t="s">
        <v>371</v>
      </c>
      <c r="C123" s="2" t="s">
        <v>362</v>
      </c>
      <c r="D123" s="2" t="s">
        <v>363</v>
      </c>
      <c r="E123" s="5" t="s">
        <v>364</v>
      </c>
      <c r="F123" s="2" t="s">
        <v>365</v>
      </c>
      <c r="G123" s="2" t="s">
        <v>366</v>
      </c>
      <c r="H123" s="2" t="s">
        <v>367</v>
      </c>
      <c r="I123" s="2" t="s">
        <v>368</v>
      </c>
      <c r="J123" s="2" t="s">
        <v>369</v>
      </c>
      <c r="K123" s="2" t="s">
        <v>370</v>
      </c>
      <c r="L123" s="2" t="s">
        <v>372</v>
      </c>
      <c r="M123" s="2" t="s">
        <v>373</v>
      </c>
      <c r="N123" s="5" t="s">
        <v>374</v>
      </c>
      <c r="O123" s="5" t="s">
        <v>375</v>
      </c>
      <c r="P123" s="3" t="s">
        <v>376</v>
      </c>
    </row>
    <row r="124" spans="1:17" x14ac:dyDescent="0.25">
      <c r="A124" t="s">
        <v>123</v>
      </c>
      <c r="B124" t="s">
        <v>124</v>
      </c>
      <c r="C124">
        <v>11</v>
      </c>
      <c r="D124" s="1">
        <v>44945</v>
      </c>
      <c r="E124" s="6">
        <v>125000</v>
      </c>
      <c r="F124" t="s">
        <v>1</v>
      </c>
      <c r="G124">
        <v>1945</v>
      </c>
      <c r="H124">
        <v>951</v>
      </c>
      <c r="I124">
        <v>0.10100000000000001</v>
      </c>
      <c r="J124" t="s">
        <v>2</v>
      </c>
      <c r="K124">
        <v>0</v>
      </c>
      <c r="L124">
        <v>1</v>
      </c>
      <c r="M124">
        <v>0</v>
      </c>
      <c r="N124" s="6">
        <v>40300</v>
      </c>
      <c r="O124" s="6">
        <v>40300</v>
      </c>
      <c r="P124" s="4">
        <f t="shared" ref="P124:P126" si="0">E124/H124</f>
        <v>131.44058885383808</v>
      </c>
    </row>
    <row r="125" spans="1:17" x14ac:dyDescent="0.25">
      <c r="A125" t="s">
        <v>154</v>
      </c>
      <c r="B125" t="s">
        <v>155</v>
      </c>
      <c r="C125">
        <v>11</v>
      </c>
      <c r="D125" s="1">
        <v>44855</v>
      </c>
      <c r="E125" s="6">
        <v>165000</v>
      </c>
      <c r="F125" t="s">
        <v>1</v>
      </c>
      <c r="G125">
        <v>1972</v>
      </c>
      <c r="H125">
        <v>938</v>
      </c>
      <c r="I125">
        <v>0.10100000000000001</v>
      </c>
      <c r="J125" t="s">
        <v>2</v>
      </c>
      <c r="K125">
        <v>379</v>
      </c>
      <c r="L125">
        <v>1</v>
      </c>
      <c r="M125">
        <v>0</v>
      </c>
      <c r="N125" s="6">
        <v>68300</v>
      </c>
      <c r="O125" s="6">
        <v>66465</v>
      </c>
      <c r="P125" s="4">
        <f>E125/H125</f>
        <v>175.90618336886993</v>
      </c>
    </row>
    <row r="126" spans="1:17" x14ac:dyDescent="0.25">
      <c r="A126" t="s">
        <v>49</v>
      </c>
      <c r="B126" t="s">
        <v>50</v>
      </c>
      <c r="C126">
        <v>11</v>
      </c>
      <c r="D126" s="1">
        <v>45140</v>
      </c>
      <c r="E126" s="6">
        <v>210000</v>
      </c>
      <c r="F126" t="s">
        <v>1</v>
      </c>
      <c r="G126">
        <v>1952</v>
      </c>
      <c r="H126">
        <v>1840</v>
      </c>
      <c r="I126">
        <v>0.20899999999999999</v>
      </c>
      <c r="J126" t="s">
        <v>2</v>
      </c>
      <c r="K126">
        <v>468</v>
      </c>
      <c r="L126">
        <v>2</v>
      </c>
      <c r="M126">
        <v>0</v>
      </c>
      <c r="N126" s="6">
        <v>85900</v>
      </c>
      <c r="O126" s="6">
        <v>85900</v>
      </c>
      <c r="P126" s="4">
        <f t="shared" si="0"/>
        <v>114.1304347826087</v>
      </c>
    </row>
    <row r="127" spans="1:17" x14ac:dyDescent="0.25">
      <c r="D127" s="1"/>
      <c r="P127" s="3">
        <f>AVERAGE(P124:P126)</f>
        <v>140.49240233510557</v>
      </c>
      <c r="Q127" s="2" t="s">
        <v>379</v>
      </c>
    </row>
    <row r="128" spans="1:17" x14ac:dyDescent="0.25">
      <c r="D128" s="1"/>
    </row>
    <row r="129" spans="1:17" s="2" customFormat="1" x14ac:dyDescent="0.25">
      <c r="A129" s="2" t="s">
        <v>361</v>
      </c>
      <c r="B129" s="2" t="s">
        <v>371</v>
      </c>
      <c r="C129" s="2" t="s">
        <v>362</v>
      </c>
      <c r="D129" s="2" t="s">
        <v>363</v>
      </c>
      <c r="E129" s="5" t="s">
        <v>364</v>
      </c>
      <c r="F129" s="2" t="s">
        <v>365</v>
      </c>
      <c r="G129" s="2" t="s">
        <v>366</v>
      </c>
      <c r="H129" s="2" t="s">
        <v>367</v>
      </c>
      <c r="I129" s="2" t="s">
        <v>368</v>
      </c>
      <c r="J129" s="2" t="s">
        <v>369</v>
      </c>
      <c r="K129" s="2" t="s">
        <v>370</v>
      </c>
      <c r="L129" s="2" t="s">
        <v>372</v>
      </c>
      <c r="M129" s="2" t="s">
        <v>373</v>
      </c>
      <c r="N129" s="5" t="s">
        <v>374</v>
      </c>
      <c r="O129" s="5" t="s">
        <v>375</v>
      </c>
      <c r="P129" s="3" t="s">
        <v>376</v>
      </c>
    </row>
    <row r="130" spans="1:17" x14ac:dyDescent="0.25">
      <c r="A130" t="s">
        <v>110</v>
      </c>
      <c r="B130" t="s">
        <v>111</v>
      </c>
      <c r="C130">
        <v>11</v>
      </c>
      <c r="D130" s="1">
        <v>45002</v>
      </c>
      <c r="E130" s="6">
        <v>198000</v>
      </c>
      <c r="F130" t="s">
        <v>18</v>
      </c>
      <c r="G130">
        <v>1972</v>
      </c>
      <c r="H130">
        <v>1225</v>
      </c>
      <c r="I130">
        <v>0.10100000000000001</v>
      </c>
      <c r="J130" t="s">
        <v>2</v>
      </c>
      <c r="K130">
        <v>636</v>
      </c>
      <c r="L130">
        <v>1</v>
      </c>
      <c r="M130">
        <v>1</v>
      </c>
      <c r="N130" s="6">
        <v>71600</v>
      </c>
      <c r="O130" s="6">
        <v>71600</v>
      </c>
      <c r="P130" s="4">
        <f>E130/H130</f>
        <v>161.63265306122449</v>
      </c>
    </row>
    <row r="131" spans="1:17" x14ac:dyDescent="0.25">
      <c r="A131" t="s">
        <v>133</v>
      </c>
      <c r="B131" t="s">
        <v>134</v>
      </c>
      <c r="C131">
        <v>11</v>
      </c>
      <c r="D131" s="1">
        <v>44904</v>
      </c>
      <c r="E131" s="6">
        <v>225000</v>
      </c>
      <c r="F131" t="s">
        <v>18</v>
      </c>
      <c r="G131">
        <v>1920</v>
      </c>
      <c r="H131">
        <v>2229</v>
      </c>
      <c r="I131">
        <v>0.20200000000000001</v>
      </c>
      <c r="J131" t="s">
        <v>2</v>
      </c>
      <c r="K131">
        <v>869</v>
      </c>
      <c r="L131">
        <v>2</v>
      </c>
      <c r="M131">
        <v>0</v>
      </c>
      <c r="N131" s="6">
        <v>110400</v>
      </c>
      <c r="O131" s="6">
        <v>106785</v>
      </c>
      <c r="P131" s="4">
        <f>E131/H131</f>
        <v>100.9421265141319</v>
      </c>
    </row>
    <row r="132" spans="1:17" x14ac:dyDescent="0.25">
      <c r="A132" t="s">
        <v>96</v>
      </c>
      <c r="B132" t="s">
        <v>97</v>
      </c>
      <c r="C132">
        <v>11</v>
      </c>
      <c r="D132" s="1">
        <v>45041</v>
      </c>
      <c r="E132" s="6">
        <v>392000</v>
      </c>
      <c r="F132" t="s">
        <v>26</v>
      </c>
      <c r="G132">
        <v>1997</v>
      </c>
      <c r="H132">
        <v>2291</v>
      </c>
      <c r="I132">
        <v>0.184</v>
      </c>
      <c r="J132" t="s">
        <v>2</v>
      </c>
      <c r="K132">
        <v>527</v>
      </c>
      <c r="L132">
        <v>2</v>
      </c>
      <c r="M132">
        <v>1</v>
      </c>
      <c r="N132" s="6">
        <v>172200</v>
      </c>
      <c r="O132" s="6">
        <v>172200</v>
      </c>
      <c r="P132" s="4">
        <f>E132/H132</f>
        <v>171.10432125709298</v>
      </c>
    </row>
    <row r="133" spans="1:17" x14ac:dyDescent="0.25">
      <c r="A133" t="s">
        <v>259</v>
      </c>
      <c r="B133" t="s">
        <v>260</v>
      </c>
      <c r="C133">
        <v>11</v>
      </c>
      <c r="D133" s="1">
        <v>44533</v>
      </c>
      <c r="E133" s="6">
        <v>199900</v>
      </c>
      <c r="F133" t="s">
        <v>18</v>
      </c>
      <c r="G133">
        <v>0</v>
      </c>
      <c r="H133">
        <v>2322</v>
      </c>
      <c r="I133">
        <v>0.314</v>
      </c>
      <c r="J133" t="s">
        <v>2</v>
      </c>
      <c r="K133">
        <v>231</v>
      </c>
      <c r="L133">
        <v>1</v>
      </c>
      <c r="M133">
        <v>1</v>
      </c>
      <c r="N133" s="6">
        <v>118800</v>
      </c>
      <c r="O133" s="6">
        <v>117810</v>
      </c>
      <c r="P133" s="4">
        <f>E133/H133</f>
        <v>86.089577950043065</v>
      </c>
    </row>
    <row r="134" spans="1:17" x14ac:dyDescent="0.25">
      <c r="D134" s="1"/>
      <c r="P134" s="3">
        <f>AVERAGE(P130:P133)</f>
        <v>129.94216969562311</v>
      </c>
      <c r="Q134" s="2" t="s">
        <v>379</v>
      </c>
    </row>
    <row r="135" spans="1:17" x14ac:dyDescent="0.25">
      <c r="D135" s="1"/>
      <c r="P135" s="3"/>
      <c r="Q135" s="2"/>
    </row>
    <row r="136" spans="1:17" x14ac:dyDescent="0.25">
      <c r="D136" s="1"/>
      <c r="P136" s="3"/>
      <c r="Q136" s="2"/>
    </row>
    <row r="137" spans="1:17" x14ac:dyDescent="0.25">
      <c r="D137" s="1"/>
      <c r="P137" s="3"/>
      <c r="Q137" s="2"/>
    </row>
    <row r="138" spans="1:17" x14ac:dyDescent="0.25">
      <c r="D138" s="1"/>
      <c r="P138" s="3"/>
      <c r="Q138" s="2"/>
    </row>
    <row r="139" spans="1:17" x14ac:dyDescent="0.25">
      <c r="D139" s="1"/>
      <c r="P139" s="3"/>
      <c r="Q139" s="2"/>
    </row>
    <row r="140" spans="1:17" x14ac:dyDescent="0.25">
      <c r="D140" s="1"/>
      <c r="P140" s="3"/>
      <c r="Q140" s="2"/>
    </row>
    <row r="141" spans="1:17" x14ac:dyDescent="0.25">
      <c r="D141" s="1"/>
      <c r="P141" s="3"/>
      <c r="Q141" s="2"/>
    </row>
    <row r="142" spans="1:17" x14ac:dyDescent="0.25">
      <c r="D142" s="1"/>
      <c r="P142" s="3"/>
      <c r="Q142" s="2"/>
    </row>
    <row r="143" spans="1:17" x14ac:dyDescent="0.25">
      <c r="D143" s="1"/>
      <c r="P143" s="3"/>
      <c r="Q143" s="2"/>
    </row>
    <row r="144" spans="1:17" x14ac:dyDescent="0.25">
      <c r="D144" s="1"/>
      <c r="P144" s="3"/>
      <c r="Q144" s="2"/>
    </row>
    <row r="145" spans="4:17" x14ac:dyDescent="0.25">
      <c r="D145" s="1"/>
      <c r="P145" s="3"/>
      <c r="Q145" s="2"/>
    </row>
    <row r="146" spans="4:17" x14ac:dyDescent="0.25">
      <c r="D146" s="1"/>
      <c r="P146" s="3"/>
      <c r="Q146" s="2"/>
    </row>
    <row r="147" spans="4:17" x14ac:dyDescent="0.25">
      <c r="D147" s="1"/>
      <c r="P147" s="3"/>
      <c r="Q147" s="2"/>
    </row>
    <row r="148" spans="4:17" x14ac:dyDescent="0.25">
      <c r="D148" s="1"/>
      <c r="P148" s="3"/>
      <c r="Q148" s="2"/>
    </row>
    <row r="149" spans="4:17" x14ac:dyDescent="0.25">
      <c r="D149" s="1"/>
      <c r="P149" s="3"/>
      <c r="Q149" s="2"/>
    </row>
    <row r="150" spans="4:17" x14ac:dyDescent="0.25">
      <c r="D150" s="1"/>
      <c r="P150" s="3"/>
      <c r="Q150" s="2"/>
    </row>
    <row r="151" spans="4:17" x14ac:dyDescent="0.25">
      <c r="D151" s="1"/>
      <c r="P151" s="3"/>
      <c r="Q151" s="2"/>
    </row>
    <row r="152" spans="4:17" x14ac:dyDescent="0.25">
      <c r="D152" s="1"/>
      <c r="P152" s="3"/>
      <c r="Q152" s="2"/>
    </row>
    <row r="153" spans="4:17" x14ac:dyDescent="0.25">
      <c r="D153" s="1"/>
      <c r="P153" s="3"/>
      <c r="Q153" s="2"/>
    </row>
    <row r="154" spans="4:17" x14ac:dyDescent="0.25">
      <c r="D154" s="1"/>
      <c r="P154" s="3"/>
      <c r="Q154" s="2"/>
    </row>
    <row r="155" spans="4:17" x14ac:dyDescent="0.25">
      <c r="D155" s="1"/>
      <c r="P155" s="3"/>
      <c r="Q155" s="2"/>
    </row>
    <row r="156" spans="4:17" x14ac:dyDescent="0.25">
      <c r="D156" s="1"/>
      <c r="P156" s="3"/>
      <c r="Q156" s="2"/>
    </row>
    <row r="157" spans="4:17" x14ac:dyDescent="0.25">
      <c r="D157" s="1"/>
      <c r="P157" s="3"/>
      <c r="Q157" s="2"/>
    </row>
    <row r="158" spans="4:17" x14ac:dyDescent="0.25">
      <c r="D158" s="1"/>
      <c r="P158" s="3"/>
      <c r="Q158" s="2"/>
    </row>
    <row r="159" spans="4:17" x14ac:dyDescent="0.25">
      <c r="D159" s="1"/>
      <c r="P159" s="3"/>
      <c r="Q159" s="2"/>
    </row>
    <row r="160" spans="4:17" x14ac:dyDescent="0.25">
      <c r="D160" s="1"/>
      <c r="P160" s="3"/>
      <c r="Q160" s="2"/>
    </row>
    <row r="161" spans="4:17" x14ac:dyDescent="0.25">
      <c r="D161" s="1"/>
      <c r="P161" s="3"/>
      <c r="Q161" s="2"/>
    </row>
    <row r="162" spans="4:17" x14ac:dyDescent="0.25">
      <c r="D162" s="1"/>
      <c r="P162" s="3"/>
      <c r="Q162" s="2"/>
    </row>
    <row r="163" spans="4:17" x14ac:dyDescent="0.25">
      <c r="D163" s="1"/>
      <c r="P163" s="3"/>
      <c r="Q163" s="2"/>
    </row>
    <row r="164" spans="4:17" x14ac:dyDescent="0.25">
      <c r="D164" s="1"/>
      <c r="P164" s="3"/>
      <c r="Q164" s="2"/>
    </row>
    <row r="165" spans="4:17" x14ac:dyDescent="0.25">
      <c r="D165" s="1"/>
      <c r="P165" s="3"/>
      <c r="Q165" s="2"/>
    </row>
    <row r="166" spans="4:17" x14ac:dyDescent="0.25">
      <c r="D166" s="1"/>
      <c r="P166" s="3"/>
      <c r="Q166" s="2"/>
    </row>
    <row r="167" spans="4:17" x14ac:dyDescent="0.25">
      <c r="D167" s="1"/>
      <c r="P167" s="3"/>
      <c r="Q167" s="2"/>
    </row>
    <row r="168" spans="4:17" x14ac:dyDescent="0.25">
      <c r="D168" s="1"/>
      <c r="P168" s="3"/>
      <c r="Q168" s="2"/>
    </row>
    <row r="169" spans="4:17" x14ac:dyDescent="0.25">
      <c r="D169" s="1"/>
      <c r="P169" s="3"/>
      <c r="Q169" s="2"/>
    </row>
    <row r="170" spans="4:17" x14ac:dyDescent="0.25">
      <c r="D170" s="1"/>
      <c r="P170" s="3"/>
      <c r="Q170" s="2"/>
    </row>
    <row r="171" spans="4:17" x14ac:dyDescent="0.25">
      <c r="D171" s="1"/>
      <c r="P171" s="3"/>
      <c r="Q171" s="2"/>
    </row>
    <row r="172" spans="4:17" x14ac:dyDescent="0.25">
      <c r="D172" s="1"/>
      <c r="P172" s="3"/>
      <c r="Q172" s="2"/>
    </row>
    <row r="173" spans="4:17" x14ac:dyDescent="0.25">
      <c r="D173" s="1"/>
      <c r="P173" s="3"/>
      <c r="Q173" s="2"/>
    </row>
    <row r="174" spans="4:17" x14ac:dyDescent="0.25">
      <c r="D174" s="1"/>
      <c r="P174" s="3"/>
      <c r="Q174" s="2"/>
    </row>
    <row r="175" spans="4:17" x14ac:dyDescent="0.25">
      <c r="D175" s="1"/>
      <c r="P175" s="3"/>
      <c r="Q175" s="2"/>
    </row>
    <row r="176" spans="4:17" x14ac:dyDescent="0.25">
      <c r="D176" s="1"/>
      <c r="P176" s="3"/>
      <c r="Q176" s="2"/>
    </row>
    <row r="177" spans="1:17" x14ac:dyDescent="0.25">
      <c r="D177" s="1"/>
      <c r="P177" s="3"/>
      <c r="Q177" s="2"/>
    </row>
    <row r="178" spans="1:17" x14ac:dyDescent="0.25">
      <c r="D178" s="1"/>
      <c r="P178" s="3"/>
      <c r="Q178" s="2"/>
    </row>
    <row r="179" spans="1:17" x14ac:dyDescent="0.25">
      <c r="D179" s="1"/>
      <c r="P179" s="3"/>
      <c r="Q179" s="2"/>
    </row>
    <row r="180" spans="1:17" x14ac:dyDescent="0.25">
      <c r="D180" s="1"/>
      <c r="P180" s="3"/>
      <c r="Q180" s="2"/>
    </row>
    <row r="181" spans="1:17" x14ac:dyDescent="0.25">
      <c r="D181" s="1"/>
      <c r="P181" s="3"/>
      <c r="Q181" s="2"/>
    </row>
    <row r="182" spans="1:17" x14ac:dyDescent="0.25">
      <c r="D182" s="1"/>
      <c r="P182" s="3"/>
      <c r="Q182" s="2"/>
    </row>
    <row r="183" spans="1:17" x14ac:dyDescent="0.25">
      <c r="D183" s="1"/>
    </row>
    <row r="184" spans="1:17" s="2" customFormat="1" x14ac:dyDescent="0.25">
      <c r="A184" s="2" t="s">
        <v>361</v>
      </c>
      <c r="B184" s="2" t="s">
        <v>371</v>
      </c>
      <c r="C184" s="2" t="s">
        <v>362</v>
      </c>
      <c r="D184" s="2" t="s">
        <v>363</v>
      </c>
      <c r="E184" s="5" t="s">
        <v>364</v>
      </c>
      <c r="F184" s="2" t="s">
        <v>365</v>
      </c>
      <c r="G184" s="2" t="s">
        <v>366</v>
      </c>
      <c r="H184" s="2" t="s">
        <v>367</v>
      </c>
      <c r="I184" s="2" t="s">
        <v>368</v>
      </c>
      <c r="J184" s="2" t="s">
        <v>369</v>
      </c>
      <c r="K184" s="2" t="s">
        <v>370</v>
      </c>
      <c r="L184" s="2" t="s">
        <v>372</v>
      </c>
      <c r="M184" s="2" t="s">
        <v>373</v>
      </c>
      <c r="N184" s="5" t="s">
        <v>374</v>
      </c>
      <c r="O184" s="5" t="s">
        <v>375</v>
      </c>
      <c r="P184" s="3" t="s">
        <v>376</v>
      </c>
    </row>
    <row r="185" spans="1:17" x14ac:dyDescent="0.25">
      <c r="A185" t="s">
        <v>158</v>
      </c>
      <c r="B185" t="s">
        <v>159</v>
      </c>
      <c r="C185">
        <v>12.1</v>
      </c>
      <c r="D185" s="1">
        <v>44847</v>
      </c>
      <c r="E185" s="6">
        <v>120000</v>
      </c>
      <c r="F185" t="s">
        <v>18</v>
      </c>
      <c r="G185">
        <v>1996</v>
      </c>
      <c r="H185">
        <v>1192</v>
      </c>
      <c r="I185">
        <v>0</v>
      </c>
      <c r="J185" t="s">
        <v>2</v>
      </c>
      <c r="K185">
        <v>0</v>
      </c>
      <c r="L185">
        <v>1</v>
      </c>
      <c r="M185">
        <v>1</v>
      </c>
      <c r="N185" s="6">
        <v>63900</v>
      </c>
      <c r="O185" s="6">
        <v>62265</v>
      </c>
      <c r="P185" s="4">
        <f>E185/H185</f>
        <v>100.67114093959732</v>
      </c>
    </row>
    <row r="186" spans="1:17" x14ac:dyDescent="0.25">
      <c r="A186" t="s">
        <v>179</v>
      </c>
      <c r="B186" t="s">
        <v>180</v>
      </c>
      <c r="C186">
        <v>12.1</v>
      </c>
      <c r="D186" s="1">
        <v>44761</v>
      </c>
      <c r="E186" s="6">
        <v>127000</v>
      </c>
      <c r="F186" t="s">
        <v>18</v>
      </c>
      <c r="G186">
        <v>1996</v>
      </c>
      <c r="H186">
        <v>1122</v>
      </c>
      <c r="I186">
        <v>0</v>
      </c>
      <c r="J186" t="s">
        <v>2</v>
      </c>
      <c r="K186">
        <v>0</v>
      </c>
      <c r="L186">
        <v>1</v>
      </c>
      <c r="M186">
        <v>1</v>
      </c>
      <c r="N186" s="6">
        <v>61700</v>
      </c>
      <c r="O186" s="6">
        <v>60060</v>
      </c>
      <c r="P186" s="4">
        <f t="shared" ref="P186:P187" si="1">E186/H186</f>
        <v>113.19073083778966</v>
      </c>
    </row>
    <row r="187" spans="1:17" x14ac:dyDescent="0.25">
      <c r="A187" t="s">
        <v>215</v>
      </c>
      <c r="B187" t="s">
        <v>216</v>
      </c>
      <c r="C187">
        <v>12.1</v>
      </c>
      <c r="D187" s="1">
        <v>44684</v>
      </c>
      <c r="E187" s="6">
        <v>132000</v>
      </c>
      <c r="F187" t="s">
        <v>18</v>
      </c>
      <c r="G187">
        <v>1996</v>
      </c>
      <c r="H187">
        <v>1192</v>
      </c>
      <c r="I187">
        <v>0</v>
      </c>
      <c r="J187" t="s">
        <v>2</v>
      </c>
      <c r="K187">
        <v>0</v>
      </c>
      <c r="L187">
        <v>1</v>
      </c>
      <c r="M187">
        <v>1</v>
      </c>
      <c r="N187" s="6">
        <v>63900</v>
      </c>
      <c r="O187" s="6">
        <v>62265</v>
      </c>
      <c r="P187" s="4">
        <f t="shared" si="1"/>
        <v>110.73825503355705</v>
      </c>
    </row>
    <row r="188" spans="1:17" x14ac:dyDescent="0.25">
      <c r="D188" s="1"/>
      <c r="P188" s="3">
        <f>AVERAGE(P185:P187)</f>
        <v>108.20004227031467</v>
      </c>
      <c r="Q188" s="2" t="s">
        <v>379</v>
      </c>
    </row>
    <row r="189" spans="1:17" x14ac:dyDescent="0.25">
      <c r="D189" s="1"/>
      <c r="P189" s="3"/>
      <c r="Q189" s="2"/>
    </row>
    <row r="190" spans="1:17" x14ac:dyDescent="0.25">
      <c r="D190" s="1"/>
      <c r="P190" s="3"/>
      <c r="Q190" s="2"/>
    </row>
    <row r="191" spans="1:17" x14ac:dyDescent="0.25">
      <c r="D191" s="1"/>
      <c r="P191" s="3"/>
      <c r="Q191" s="2"/>
    </row>
    <row r="192" spans="1:17" x14ac:dyDescent="0.25">
      <c r="D192" s="1"/>
      <c r="P192" s="3"/>
      <c r="Q192" s="2"/>
    </row>
    <row r="193" spans="4:17" x14ac:dyDescent="0.25">
      <c r="D193" s="1"/>
      <c r="P193" s="3"/>
      <c r="Q193" s="2"/>
    </row>
    <row r="194" spans="4:17" x14ac:dyDescent="0.25">
      <c r="D194" s="1"/>
      <c r="P194" s="3"/>
      <c r="Q194" s="2"/>
    </row>
    <row r="195" spans="4:17" x14ac:dyDescent="0.25">
      <c r="D195" s="1"/>
      <c r="P195" s="3"/>
      <c r="Q195" s="2"/>
    </row>
    <row r="196" spans="4:17" x14ac:dyDescent="0.25">
      <c r="D196" s="1"/>
      <c r="P196" s="3"/>
      <c r="Q196" s="2"/>
    </row>
    <row r="197" spans="4:17" x14ac:dyDescent="0.25">
      <c r="D197" s="1"/>
      <c r="P197" s="3"/>
      <c r="Q197" s="2"/>
    </row>
    <row r="198" spans="4:17" x14ac:dyDescent="0.25">
      <c r="D198" s="1"/>
      <c r="P198" s="3"/>
      <c r="Q198" s="2"/>
    </row>
    <row r="199" spans="4:17" x14ac:dyDescent="0.25">
      <c r="D199" s="1"/>
      <c r="P199" s="3"/>
      <c r="Q199" s="2"/>
    </row>
    <row r="200" spans="4:17" x14ac:dyDescent="0.25">
      <c r="D200" s="1"/>
      <c r="P200" s="3"/>
      <c r="Q200" s="2"/>
    </row>
    <row r="201" spans="4:17" x14ac:dyDescent="0.25">
      <c r="D201" s="1"/>
      <c r="P201" s="3"/>
      <c r="Q201" s="2"/>
    </row>
    <row r="202" spans="4:17" x14ac:dyDescent="0.25">
      <c r="D202" s="1"/>
      <c r="P202" s="3"/>
      <c r="Q202" s="2"/>
    </row>
    <row r="203" spans="4:17" x14ac:dyDescent="0.25">
      <c r="D203" s="1"/>
      <c r="P203" s="3"/>
      <c r="Q203" s="2"/>
    </row>
    <row r="204" spans="4:17" x14ac:dyDescent="0.25">
      <c r="D204" s="1"/>
      <c r="P204" s="3"/>
      <c r="Q204" s="2"/>
    </row>
    <row r="205" spans="4:17" x14ac:dyDescent="0.25">
      <c r="D205" s="1"/>
      <c r="P205" s="3"/>
      <c r="Q205" s="2"/>
    </row>
    <row r="206" spans="4:17" x14ac:dyDescent="0.25">
      <c r="D206" s="1"/>
      <c r="P206" s="3"/>
      <c r="Q206" s="2"/>
    </row>
    <row r="207" spans="4:17" x14ac:dyDescent="0.25">
      <c r="D207" s="1"/>
      <c r="P207" s="3"/>
      <c r="Q207" s="2"/>
    </row>
    <row r="208" spans="4:17" x14ac:dyDescent="0.25">
      <c r="D208" s="1"/>
      <c r="P208" s="3"/>
      <c r="Q208" s="2"/>
    </row>
    <row r="209" spans="4:17" x14ac:dyDescent="0.25">
      <c r="D209" s="1"/>
      <c r="P209" s="3"/>
      <c r="Q209" s="2"/>
    </row>
    <row r="210" spans="4:17" x14ac:dyDescent="0.25">
      <c r="D210" s="1"/>
      <c r="P210" s="3"/>
      <c r="Q210" s="2"/>
    </row>
    <row r="211" spans="4:17" x14ac:dyDescent="0.25">
      <c r="D211" s="1"/>
      <c r="P211" s="3"/>
      <c r="Q211" s="2"/>
    </row>
    <row r="212" spans="4:17" x14ac:dyDescent="0.25">
      <c r="D212" s="1"/>
      <c r="P212" s="3"/>
      <c r="Q212" s="2"/>
    </row>
    <row r="213" spans="4:17" x14ac:dyDescent="0.25">
      <c r="D213" s="1"/>
      <c r="P213" s="3"/>
      <c r="Q213" s="2"/>
    </row>
    <row r="214" spans="4:17" x14ac:dyDescent="0.25">
      <c r="D214" s="1"/>
      <c r="P214" s="3"/>
      <c r="Q214" s="2"/>
    </row>
    <row r="215" spans="4:17" x14ac:dyDescent="0.25">
      <c r="D215" s="1"/>
      <c r="P215" s="3"/>
      <c r="Q215" s="2"/>
    </row>
    <row r="216" spans="4:17" x14ac:dyDescent="0.25">
      <c r="D216" s="1"/>
      <c r="P216" s="3"/>
      <c r="Q216" s="2"/>
    </row>
    <row r="217" spans="4:17" x14ac:dyDescent="0.25">
      <c r="D217" s="1"/>
      <c r="P217" s="3"/>
      <c r="Q217" s="2"/>
    </row>
    <row r="218" spans="4:17" x14ac:dyDescent="0.25">
      <c r="D218" s="1"/>
      <c r="P218" s="3"/>
      <c r="Q218" s="2"/>
    </row>
    <row r="219" spans="4:17" x14ac:dyDescent="0.25">
      <c r="D219" s="1"/>
      <c r="P219" s="3"/>
      <c r="Q219" s="2"/>
    </row>
    <row r="220" spans="4:17" x14ac:dyDescent="0.25">
      <c r="D220" s="1"/>
      <c r="P220" s="3"/>
      <c r="Q220" s="2"/>
    </row>
    <row r="221" spans="4:17" x14ac:dyDescent="0.25">
      <c r="D221" s="1"/>
      <c r="P221" s="3"/>
      <c r="Q221" s="2"/>
    </row>
    <row r="222" spans="4:17" x14ac:dyDescent="0.25">
      <c r="D222" s="1"/>
      <c r="P222" s="3"/>
      <c r="Q222" s="2"/>
    </row>
    <row r="223" spans="4:17" x14ac:dyDescent="0.25">
      <c r="D223" s="1"/>
      <c r="P223" s="3"/>
      <c r="Q223" s="2"/>
    </row>
    <row r="224" spans="4:17" x14ac:dyDescent="0.25">
      <c r="D224" s="1"/>
      <c r="P224" s="3"/>
      <c r="Q224" s="2"/>
    </row>
    <row r="225" spans="4:17" x14ac:dyDescent="0.25">
      <c r="D225" s="1"/>
      <c r="P225" s="3"/>
      <c r="Q225" s="2"/>
    </row>
    <row r="226" spans="4:17" x14ac:dyDescent="0.25">
      <c r="D226" s="1"/>
      <c r="P226" s="3"/>
      <c r="Q226" s="2"/>
    </row>
    <row r="227" spans="4:17" x14ac:dyDescent="0.25">
      <c r="D227" s="1"/>
      <c r="P227" s="3"/>
      <c r="Q227" s="2"/>
    </row>
    <row r="228" spans="4:17" x14ac:dyDescent="0.25">
      <c r="D228" s="1"/>
      <c r="P228" s="3"/>
      <c r="Q228" s="2"/>
    </row>
    <row r="229" spans="4:17" x14ac:dyDescent="0.25">
      <c r="D229" s="1"/>
      <c r="P229" s="3"/>
      <c r="Q229" s="2"/>
    </row>
    <row r="230" spans="4:17" x14ac:dyDescent="0.25">
      <c r="D230" s="1"/>
      <c r="P230" s="3"/>
      <c r="Q230" s="2"/>
    </row>
    <row r="231" spans="4:17" x14ac:dyDescent="0.25">
      <c r="D231" s="1"/>
      <c r="P231" s="3"/>
      <c r="Q231" s="2"/>
    </row>
    <row r="232" spans="4:17" x14ac:dyDescent="0.25">
      <c r="D232" s="1"/>
      <c r="P232" s="3"/>
      <c r="Q232" s="2"/>
    </row>
    <row r="233" spans="4:17" x14ac:dyDescent="0.25">
      <c r="D233" s="1"/>
      <c r="P233" s="3"/>
      <c r="Q233" s="2"/>
    </row>
    <row r="234" spans="4:17" x14ac:dyDescent="0.25">
      <c r="D234" s="1"/>
      <c r="P234" s="3"/>
      <c r="Q234" s="2"/>
    </row>
    <row r="235" spans="4:17" x14ac:dyDescent="0.25">
      <c r="D235" s="1"/>
      <c r="P235" s="3"/>
      <c r="Q235" s="2"/>
    </row>
    <row r="236" spans="4:17" x14ac:dyDescent="0.25">
      <c r="D236" s="1"/>
      <c r="P236" s="3"/>
      <c r="Q236" s="2"/>
    </row>
    <row r="237" spans="4:17" x14ac:dyDescent="0.25">
      <c r="D237" s="1"/>
      <c r="P237" s="3"/>
      <c r="Q237" s="2"/>
    </row>
    <row r="238" spans="4:17" x14ac:dyDescent="0.25">
      <c r="D238" s="1"/>
      <c r="P238" s="3"/>
      <c r="Q238" s="2"/>
    </row>
    <row r="239" spans="4:17" x14ac:dyDescent="0.25">
      <c r="D239" s="1"/>
      <c r="P239" s="3"/>
      <c r="Q239" s="2"/>
    </row>
    <row r="240" spans="4:17" x14ac:dyDescent="0.25">
      <c r="D240" s="1"/>
      <c r="P240" s="3"/>
      <c r="Q240" s="2"/>
    </row>
    <row r="241" spans="1:17" x14ac:dyDescent="0.25">
      <c r="D241" s="1"/>
      <c r="P241" s="3"/>
      <c r="Q241" s="2"/>
    </row>
    <row r="242" spans="1:17" x14ac:dyDescent="0.25">
      <c r="D242" s="1"/>
      <c r="P242" s="3"/>
      <c r="Q242" s="2"/>
    </row>
    <row r="243" spans="1:17" x14ac:dyDescent="0.25">
      <c r="D243" s="1"/>
      <c r="P243" s="3"/>
      <c r="Q243" s="2"/>
    </row>
    <row r="244" spans="1:17" x14ac:dyDescent="0.25">
      <c r="D244" s="1"/>
      <c r="P244" s="3"/>
      <c r="Q244" s="2"/>
    </row>
    <row r="245" spans="1:17" s="2" customFormat="1" x14ac:dyDescent="0.25">
      <c r="A245" s="2" t="s">
        <v>361</v>
      </c>
      <c r="B245" s="2" t="s">
        <v>371</v>
      </c>
      <c r="C245" s="2" t="s">
        <v>362</v>
      </c>
      <c r="D245" s="2" t="s">
        <v>363</v>
      </c>
      <c r="E245" s="5" t="s">
        <v>364</v>
      </c>
      <c r="F245" s="2" t="s">
        <v>365</v>
      </c>
      <c r="G245" s="2" t="s">
        <v>366</v>
      </c>
      <c r="H245" s="2" t="s">
        <v>367</v>
      </c>
      <c r="I245" s="2" t="s">
        <v>368</v>
      </c>
      <c r="J245" s="2" t="s">
        <v>369</v>
      </c>
      <c r="K245" s="2" t="s">
        <v>370</v>
      </c>
      <c r="L245" s="2" t="s">
        <v>372</v>
      </c>
      <c r="M245" s="2" t="s">
        <v>373</v>
      </c>
      <c r="N245" s="5" t="s">
        <v>374</v>
      </c>
      <c r="O245" s="5" t="s">
        <v>375</v>
      </c>
      <c r="P245" s="3" t="s">
        <v>376</v>
      </c>
    </row>
    <row r="246" spans="1:17" x14ac:dyDescent="0.25">
      <c r="A246" t="s">
        <v>316</v>
      </c>
      <c r="B246" t="s">
        <v>317</v>
      </c>
      <c r="C246">
        <v>12.03</v>
      </c>
      <c r="D246" s="1">
        <v>44371</v>
      </c>
      <c r="E246" s="6">
        <v>52000</v>
      </c>
      <c r="F246" t="s">
        <v>1</v>
      </c>
      <c r="G246">
        <v>1996</v>
      </c>
      <c r="H246">
        <v>608</v>
      </c>
      <c r="I246">
        <v>0</v>
      </c>
      <c r="J246" t="s">
        <v>2</v>
      </c>
      <c r="K246">
        <v>0</v>
      </c>
      <c r="L246">
        <v>1</v>
      </c>
      <c r="M246">
        <v>0</v>
      </c>
      <c r="N246" s="6">
        <v>34800</v>
      </c>
      <c r="O246" s="6">
        <v>33295</v>
      </c>
      <c r="P246" s="4">
        <f>E246/H246</f>
        <v>85.526315789473685</v>
      </c>
    </row>
    <row r="247" spans="1:17" x14ac:dyDescent="0.25">
      <c r="A247" t="s">
        <v>135</v>
      </c>
      <c r="B247" t="s">
        <v>136</v>
      </c>
      <c r="C247">
        <v>12.03</v>
      </c>
      <c r="D247" s="1">
        <v>44902</v>
      </c>
      <c r="E247" s="6">
        <v>70000</v>
      </c>
      <c r="F247" t="s">
        <v>1</v>
      </c>
      <c r="G247">
        <v>1996</v>
      </c>
      <c r="H247">
        <v>708</v>
      </c>
      <c r="I247">
        <v>0</v>
      </c>
      <c r="J247" t="s">
        <v>2</v>
      </c>
      <c r="K247">
        <v>0</v>
      </c>
      <c r="L247">
        <v>1</v>
      </c>
      <c r="M247">
        <v>0</v>
      </c>
      <c r="N247" s="6">
        <v>26600</v>
      </c>
      <c r="O247" s="6">
        <v>26355</v>
      </c>
      <c r="P247" s="4">
        <f>E247/H247</f>
        <v>98.870056497175142</v>
      </c>
    </row>
    <row r="248" spans="1:17" x14ac:dyDescent="0.25">
      <c r="A248" t="s">
        <v>277</v>
      </c>
      <c r="B248" t="s">
        <v>278</v>
      </c>
      <c r="C248">
        <v>12.03</v>
      </c>
      <c r="D248" s="1">
        <v>44484</v>
      </c>
      <c r="E248" s="6">
        <v>71000</v>
      </c>
      <c r="F248" t="s">
        <v>1</v>
      </c>
      <c r="G248">
        <v>1996</v>
      </c>
      <c r="H248">
        <v>783</v>
      </c>
      <c r="I248">
        <v>0</v>
      </c>
      <c r="J248" t="s">
        <v>2</v>
      </c>
      <c r="K248">
        <v>0</v>
      </c>
      <c r="L248">
        <v>1</v>
      </c>
      <c r="M248">
        <v>0</v>
      </c>
      <c r="N248" s="6">
        <v>41300</v>
      </c>
      <c r="O248" s="6">
        <v>39579</v>
      </c>
      <c r="P248" s="4">
        <f>E248/H248</f>
        <v>90.676883780332062</v>
      </c>
    </row>
    <row r="249" spans="1:17" x14ac:dyDescent="0.25">
      <c r="A249" t="s">
        <v>131</v>
      </c>
      <c r="B249" t="s">
        <v>132</v>
      </c>
      <c r="C249">
        <v>12.03</v>
      </c>
      <c r="D249" s="1">
        <v>44911</v>
      </c>
      <c r="E249" s="6">
        <v>60000</v>
      </c>
      <c r="F249" t="s">
        <v>1</v>
      </c>
      <c r="G249">
        <v>1996</v>
      </c>
      <c r="H249">
        <v>787</v>
      </c>
      <c r="I249">
        <v>0</v>
      </c>
      <c r="J249" t="s">
        <v>2</v>
      </c>
      <c r="K249">
        <v>0</v>
      </c>
      <c r="L249">
        <v>1</v>
      </c>
      <c r="M249">
        <v>0</v>
      </c>
      <c r="N249" s="6">
        <v>28700</v>
      </c>
      <c r="O249" s="6">
        <v>28350</v>
      </c>
      <c r="P249" s="4">
        <f>E249/H249</f>
        <v>76.23888182973316</v>
      </c>
    </row>
    <row r="250" spans="1:17" x14ac:dyDescent="0.25">
      <c r="A250" t="s">
        <v>131</v>
      </c>
      <c r="B250" t="s">
        <v>132</v>
      </c>
      <c r="C250">
        <v>12.03</v>
      </c>
      <c r="D250" s="1">
        <v>44411</v>
      </c>
      <c r="E250" s="6">
        <v>67000</v>
      </c>
      <c r="F250" t="s">
        <v>1</v>
      </c>
      <c r="G250">
        <v>1996</v>
      </c>
      <c r="H250">
        <v>787</v>
      </c>
      <c r="I250">
        <v>0</v>
      </c>
      <c r="J250" t="s">
        <v>2</v>
      </c>
      <c r="K250">
        <v>0</v>
      </c>
      <c r="L250">
        <v>1</v>
      </c>
      <c r="M250">
        <v>0</v>
      </c>
      <c r="N250" s="6">
        <v>28700</v>
      </c>
      <c r="O250" s="6">
        <v>28350</v>
      </c>
      <c r="P250" s="4">
        <f>E250/H250</f>
        <v>85.133418043202028</v>
      </c>
    </row>
    <row r="251" spans="1:17" x14ac:dyDescent="0.25">
      <c r="D251" s="1"/>
      <c r="P251" s="3">
        <f>AVERAGE(P246:P250)</f>
        <v>87.28911118798321</v>
      </c>
      <c r="Q251" s="2" t="s">
        <v>379</v>
      </c>
    </row>
    <row r="252" spans="1:17" x14ac:dyDescent="0.25">
      <c r="D252" s="1"/>
      <c r="P252" s="3"/>
      <c r="Q252" s="2"/>
    </row>
    <row r="253" spans="1:17" x14ac:dyDescent="0.25">
      <c r="D253" s="1"/>
      <c r="P253" s="3"/>
      <c r="Q253" s="2"/>
    </row>
    <row r="254" spans="1:17" x14ac:dyDescent="0.25">
      <c r="D254" s="1"/>
      <c r="P254" s="3"/>
      <c r="Q254" s="2"/>
    </row>
    <row r="255" spans="1:17" x14ac:dyDescent="0.25">
      <c r="D255" s="1"/>
      <c r="P255" s="3"/>
      <c r="Q255" s="2"/>
    </row>
    <row r="256" spans="1:17" x14ac:dyDescent="0.25">
      <c r="D256" s="1"/>
      <c r="P256" s="3"/>
      <c r="Q256" s="2"/>
    </row>
    <row r="257" spans="4:17" x14ac:dyDescent="0.25">
      <c r="D257" s="1"/>
      <c r="P257" s="3"/>
      <c r="Q257" s="2"/>
    </row>
    <row r="258" spans="4:17" x14ac:dyDescent="0.25">
      <c r="D258" s="1"/>
      <c r="P258" s="3"/>
      <c r="Q258" s="2"/>
    </row>
    <row r="259" spans="4:17" x14ac:dyDescent="0.25">
      <c r="D259" s="1"/>
      <c r="P259" s="3"/>
      <c r="Q259" s="2"/>
    </row>
    <row r="260" spans="4:17" x14ac:dyDescent="0.25">
      <c r="D260" s="1"/>
      <c r="P260" s="3"/>
      <c r="Q260" s="2"/>
    </row>
    <row r="261" spans="4:17" x14ac:dyDescent="0.25">
      <c r="D261" s="1"/>
      <c r="P261" s="3"/>
      <c r="Q261" s="2"/>
    </row>
    <row r="262" spans="4:17" x14ac:dyDescent="0.25">
      <c r="D262" s="1"/>
      <c r="P262" s="3"/>
      <c r="Q262" s="2"/>
    </row>
    <row r="263" spans="4:17" x14ac:dyDescent="0.25">
      <c r="D263" s="1"/>
      <c r="P263" s="3"/>
      <c r="Q263" s="2"/>
    </row>
    <row r="264" spans="4:17" x14ac:dyDescent="0.25">
      <c r="D264" s="1"/>
      <c r="P264" s="3"/>
      <c r="Q264" s="2"/>
    </row>
    <row r="265" spans="4:17" x14ac:dyDescent="0.25">
      <c r="D265" s="1"/>
      <c r="P265" s="3"/>
      <c r="Q265" s="2"/>
    </row>
    <row r="266" spans="4:17" x14ac:dyDescent="0.25">
      <c r="D266" s="1"/>
      <c r="P266" s="3"/>
      <c r="Q266" s="2"/>
    </row>
    <row r="267" spans="4:17" x14ac:dyDescent="0.25">
      <c r="D267" s="1"/>
      <c r="P267" s="3"/>
      <c r="Q267" s="2"/>
    </row>
    <row r="268" spans="4:17" x14ac:dyDescent="0.25">
      <c r="D268" s="1"/>
      <c r="P268" s="3"/>
      <c r="Q268" s="2"/>
    </row>
    <row r="269" spans="4:17" x14ac:dyDescent="0.25">
      <c r="D269" s="1"/>
      <c r="P269" s="3"/>
      <c r="Q269" s="2"/>
    </row>
    <row r="270" spans="4:17" x14ac:dyDescent="0.25">
      <c r="D270" s="1"/>
      <c r="P270" s="3"/>
      <c r="Q270" s="2"/>
    </row>
    <row r="271" spans="4:17" x14ac:dyDescent="0.25">
      <c r="D271" s="1"/>
      <c r="P271" s="3"/>
      <c r="Q271" s="2"/>
    </row>
    <row r="272" spans="4:17" x14ac:dyDescent="0.25">
      <c r="D272" s="1"/>
      <c r="P272" s="3"/>
      <c r="Q272" s="2"/>
    </row>
    <row r="273" spans="4:17" x14ac:dyDescent="0.25">
      <c r="D273" s="1"/>
      <c r="P273" s="3"/>
      <c r="Q273" s="2"/>
    </row>
    <row r="274" spans="4:17" x14ac:dyDescent="0.25">
      <c r="D274" s="1"/>
      <c r="P274" s="3"/>
      <c r="Q274" s="2"/>
    </row>
    <row r="275" spans="4:17" x14ac:dyDescent="0.25">
      <c r="D275" s="1"/>
      <c r="P275" s="3"/>
      <c r="Q275" s="2"/>
    </row>
    <row r="276" spans="4:17" x14ac:dyDescent="0.25">
      <c r="D276" s="1"/>
      <c r="P276" s="3"/>
      <c r="Q276" s="2"/>
    </row>
    <row r="277" spans="4:17" x14ac:dyDescent="0.25">
      <c r="D277" s="1"/>
      <c r="P277" s="3"/>
      <c r="Q277" s="2"/>
    </row>
    <row r="278" spans="4:17" x14ac:dyDescent="0.25">
      <c r="D278" s="1"/>
      <c r="P278" s="3"/>
      <c r="Q278" s="2"/>
    </row>
    <row r="279" spans="4:17" x14ac:dyDescent="0.25">
      <c r="D279" s="1"/>
      <c r="P279" s="3"/>
      <c r="Q279" s="2"/>
    </row>
    <row r="280" spans="4:17" x14ac:dyDescent="0.25">
      <c r="D280" s="1"/>
      <c r="P280" s="3"/>
      <c r="Q280" s="2"/>
    </row>
    <row r="281" spans="4:17" x14ac:dyDescent="0.25">
      <c r="D281" s="1"/>
      <c r="P281" s="3"/>
      <c r="Q281" s="2"/>
    </row>
    <row r="282" spans="4:17" x14ac:dyDescent="0.25">
      <c r="D282" s="1"/>
      <c r="P282" s="3"/>
      <c r="Q282" s="2"/>
    </row>
    <row r="283" spans="4:17" x14ac:dyDescent="0.25">
      <c r="D283" s="1"/>
      <c r="P283" s="3"/>
      <c r="Q283" s="2"/>
    </row>
    <row r="284" spans="4:17" x14ac:dyDescent="0.25">
      <c r="D284" s="1"/>
      <c r="P284" s="3"/>
      <c r="Q284" s="2"/>
    </row>
    <row r="285" spans="4:17" x14ac:dyDescent="0.25">
      <c r="D285" s="1"/>
      <c r="P285" s="3"/>
      <c r="Q285" s="2"/>
    </row>
    <row r="286" spans="4:17" x14ac:dyDescent="0.25">
      <c r="D286" s="1"/>
      <c r="P286" s="3"/>
      <c r="Q286" s="2"/>
    </row>
    <row r="287" spans="4:17" x14ac:dyDescent="0.25">
      <c r="D287" s="1"/>
      <c r="P287" s="3"/>
      <c r="Q287" s="2"/>
    </row>
    <row r="288" spans="4:17" x14ac:dyDescent="0.25">
      <c r="D288" s="1"/>
      <c r="P288" s="3"/>
      <c r="Q288" s="2"/>
    </row>
    <row r="289" spans="4:17" x14ac:dyDescent="0.25">
      <c r="D289" s="1"/>
      <c r="P289" s="3"/>
      <c r="Q289" s="2"/>
    </row>
    <row r="290" spans="4:17" x14ac:dyDescent="0.25">
      <c r="D290" s="1"/>
      <c r="P290" s="3"/>
      <c r="Q290" s="2"/>
    </row>
    <row r="291" spans="4:17" x14ac:dyDescent="0.25">
      <c r="D291" s="1"/>
      <c r="P291" s="3"/>
      <c r="Q291" s="2"/>
    </row>
    <row r="292" spans="4:17" x14ac:dyDescent="0.25">
      <c r="D292" s="1"/>
      <c r="P292" s="3"/>
      <c r="Q292" s="2"/>
    </row>
    <row r="293" spans="4:17" x14ac:dyDescent="0.25">
      <c r="D293" s="1"/>
      <c r="P293" s="3"/>
      <c r="Q293" s="2"/>
    </row>
    <row r="294" spans="4:17" x14ac:dyDescent="0.25">
      <c r="D294" s="1"/>
      <c r="P294" s="3"/>
      <c r="Q294" s="2"/>
    </row>
    <row r="295" spans="4:17" x14ac:dyDescent="0.25">
      <c r="D295" s="1"/>
      <c r="P295" s="3"/>
      <c r="Q295" s="2"/>
    </row>
    <row r="296" spans="4:17" x14ac:dyDescent="0.25">
      <c r="D296" s="1"/>
      <c r="P296" s="3"/>
      <c r="Q296" s="2"/>
    </row>
    <row r="297" spans="4:17" x14ac:dyDescent="0.25">
      <c r="D297" s="1"/>
      <c r="P297" s="3"/>
      <c r="Q297" s="2"/>
    </row>
    <row r="298" spans="4:17" x14ac:dyDescent="0.25">
      <c r="D298" s="1"/>
      <c r="P298" s="3"/>
      <c r="Q298" s="2"/>
    </row>
    <row r="299" spans="4:17" x14ac:dyDescent="0.25">
      <c r="D299" s="1"/>
      <c r="P299" s="3"/>
      <c r="Q299" s="2"/>
    </row>
    <row r="300" spans="4:17" x14ac:dyDescent="0.25">
      <c r="D300" s="1"/>
      <c r="P300" s="3"/>
      <c r="Q300" s="2"/>
    </row>
    <row r="301" spans="4:17" x14ac:dyDescent="0.25">
      <c r="D301" s="1"/>
      <c r="P301" s="3"/>
      <c r="Q301" s="2"/>
    </row>
    <row r="302" spans="4:17" x14ac:dyDescent="0.25">
      <c r="D302" s="1"/>
      <c r="P302" s="3"/>
      <c r="Q302" s="2"/>
    </row>
    <row r="303" spans="4:17" x14ac:dyDescent="0.25">
      <c r="D303" s="1"/>
      <c r="P303" s="3"/>
      <c r="Q303" s="2"/>
    </row>
    <row r="304" spans="4:17" x14ac:dyDescent="0.25">
      <c r="D304" s="1"/>
      <c r="P304" s="3"/>
      <c r="Q304" s="2"/>
    </row>
    <row r="305" spans="1:17" x14ac:dyDescent="0.25">
      <c r="D305" s="1"/>
      <c r="P305" s="3"/>
      <c r="Q305" s="2"/>
    </row>
    <row r="306" spans="1:17" s="2" customFormat="1" x14ac:dyDescent="0.25">
      <c r="A306" s="2" t="s">
        <v>361</v>
      </c>
      <c r="B306" s="2" t="s">
        <v>371</v>
      </c>
      <c r="C306" s="2" t="s">
        <v>362</v>
      </c>
      <c r="D306" s="2" t="s">
        <v>363</v>
      </c>
      <c r="E306" s="5" t="s">
        <v>364</v>
      </c>
      <c r="F306" s="2" t="s">
        <v>365</v>
      </c>
      <c r="G306" s="2" t="s">
        <v>366</v>
      </c>
      <c r="H306" s="2" t="s">
        <v>367</v>
      </c>
      <c r="I306" s="2" t="s">
        <v>368</v>
      </c>
      <c r="J306" s="2" t="s">
        <v>369</v>
      </c>
      <c r="K306" s="2" t="s">
        <v>370</v>
      </c>
      <c r="L306" s="2" t="s">
        <v>372</v>
      </c>
      <c r="M306" s="2" t="s">
        <v>373</v>
      </c>
      <c r="N306" s="5" t="s">
        <v>374</v>
      </c>
      <c r="O306" s="5" t="s">
        <v>375</v>
      </c>
      <c r="P306" s="3" t="s">
        <v>376</v>
      </c>
    </row>
    <row r="307" spans="1:17" x14ac:dyDescent="0.25">
      <c r="A307" t="s">
        <v>287</v>
      </c>
      <c r="B307" t="s">
        <v>288</v>
      </c>
      <c r="C307">
        <v>17</v>
      </c>
      <c r="D307" s="1">
        <v>44446</v>
      </c>
      <c r="E307" s="6">
        <v>240000</v>
      </c>
      <c r="F307" t="s">
        <v>1</v>
      </c>
      <c r="G307">
        <v>1972</v>
      </c>
      <c r="H307">
        <v>1036</v>
      </c>
      <c r="I307">
        <v>0.14599999999999999</v>
      </c>
      <c r="J307" t="s">
        <v>2</v>
      </c>
      <c r="K307">
        <v>308</v>
      </c>
      <c r="L307">
        <v>1</v>
      </c>
      <c r="M307">
        <v>0</v>
      </c>
      <c r="N307" s="6">
        <v>108600</v>
      </c>
      <c r="O307" s="6">
        <v>100989</v>
      </c>
      <c r="P307" s="4">
        <f>E307/H307</f>
        <v>231.66023166023166</v>
      </c>
    </row>
    <row r="308" spans="1:17" x14ac:dyDescent="0.25">
      <c r="A308" t="s">
        <v>137</v>
      </c>
      <c r="B308" t="s">
        <v>138</v>
      </c>
      <c r="C308">
        <v>17</v>
      </c>
      <c r="D308" s="1">
        <v>44895</v>
      </c>
      <c r="E308" s="6">
        <v>239590</v>
      </c>
      <c r="F308" t="s">
        <v>1</v>
      </c>
      <c r="G308">
        <v>1952</v>
      </c>
      <c r="H308">
        <v>1136</v>
      </c>
      <c r="I308">
        <v>0.22800000000000001</v>
      </c>
      <c r="J308" t="s">
        <v>2</v>
      </c>
      <c r="K308">
        <v>396</v>
      </c>
      <c r="L308">
        <v>1</v>
      </c>
      <c r="M308">
        <v>0</v>
      </c>
      <c r="N308" s="6">
        <v>122200</v>
      </c>
      <c r="O308" s="6">
        <v>122200</v>
      </c>
      <c r="P308" s="4">
        <f>E308/H308</f>
        <v>210.90669014084506</v>
      </c>
    </row>
    <row r="309" spans="1:17" x14ac:dyDescent="0.25">
      <c r="A309" t="s">
        <v>83</v>
      </c>
      <c r="B309" t="s">
        <v>84</v>
      </c>
      <c r="C309">
        <v>17</v>
      </c>
      <c r="D309" s="1">
        <v>45065</v>
      </c>
      <c r="E309" s="6">
        <v>316410</v>
      </c>
      <c r="F309" t="s">
        <v>1</v>
      </c>
      <c r="G309">
        <v>1960</v>
      </c>
      <c r="H309">
        <v>1242</v>
      </c>
      <c r="I309">
        <v>0.11</v>
      </c>
      <c r="J309" t="s">
        <v>2</v>
      </c>
      <c r="K309">
        <v>484</v>
      </c>
      <c r="L309">
        <v>2</v>
      </c>
      <c r="M309">
        <v>0</v>
      </c>
      <c r="N309" s="6">
        <v>115800</v>
      </c>
      <c r="O309" s="6">
        <v>115800</v>
      </c>
      <c r="P309" s="4">
        <f>E309/H309</f>
        <v>254.7584541062802</v>
      </c>
    </row>
    <row r="310" spans="1:17" x14ac:dyDescent="0.25">
      <c r="A310" t="s">
        <v>252</v>
      </c>
      <c r="B310" t="s">
        <v>254</v>
      </c>
      <c r="C310">
        <v>17</v>
      </c>
      <c r="D310" s="1">
        <v>44550</v>
      </c>
      <c r="E310" s="6">
        <v>350000</v>
      </c>
      <c r="F310" t="s">
        <v>253</v>
      </c>
      <c r="G310">
        <v>1940</v>
      </c>
      <c r="H310">
        <v>1310</v>
      </c>
      <c r="I310">
        <v>0.248</v>
      </c>
      <c r="J310" t="s">
        <v>2</v>
      </c>
      <c r="K310">
        <v>744</v>
      </c>
      <c r="L310">
        <v>1</v>
      </c>
      <c r="M310">
        <v>0</v>
      </c>
      <c r="N310" s="6">
        <v>180000</v>
      </c>
      <c r="O310" s="6">
        <v>170336</v>
      </c>
      <c r="P310" s="4">
        <f>E310/H310</f>
        <v>267.17557251908397</v>
      </c>
    </row>
    <row r="311" spans="1:17" x14ac:dyDescent="0.25">
      <c r="A311" t="s">
        <v>261</v>
      </c>
      <c r="B311" t="s">
        <v>262</v>
      </c>
      <c r="C311">
        <v>17</v>
      </c>
      <c r="D311" s="1">
        <v>44522</v>
      </c>
      <c r="E311" s="6">
        <v>282500</v>
      </c>
      <c r="F311" t="s">
        <v>1</v>
      </c>
      <c r="G311">
        <v>1970</v>
      </c>
      <c r="H311">
        <v>1348</v>
      </c>
      <c r="I311">
        <v>0.11</v>
      </c>
      <c r="J311" t="s">
        <v>2</v>
      </c>
      <c r="K311">
        <v>0</v>
      </c>
      <c r="L311">
        <v>2</v>
      </c>
      <c r="M311">
        <v>0</v>
      </c>
      <c r="N311" s="6">
        <v>123900</v>
      </c>
      <c r="O311" s="6">
        <v>112759</v>
      </c>
      <c r="P311" s="4">
        <f>E311/H311</f>
        <v>209.56973293768547</v>
      </c>
    </row>
    <row r="312" spans="1:17" x14ac:dyDescent="0.25">
      <c r="A312" t="s">
        <v>43</v>
      </c>
      <c r="B312" t="s">
        <v>44</v>
      </c>
      <c r="C312">
        <v>17</v>
      </c>
      <c r="D312" s="1">
        <v>45156</v>
      </c>
      <c r="E312" s="6">
        <v>365000</v>
      </c>
      <c r="F312" t="s">
        <v>1</v>
      </c>
      <c r="G312">
        <v>1954</v>
      </c>
      <c r="H312">
        <v>1369</v>
      </c>
      <c r="I312">
        <v>0.27900000000000003</v>
      </c>
      <c r="J312" t="s">
        <v>2</v>
      </c>
      <c r="K312">
        <v>400</v>
      </c>
      <c r="L312">
        <v>1</v>
      </c>
      <c r="M312">
        <v>0</v>
      </c>
      <c r="N312" s="6">
        <v>164000</v>
      </c>
      <c r="O312" s="6">
        <v>164000</v>
      </c>
      <c r="P312" s="4">
        <f>E312/H312</f>
        <v>266.61796932067205</v>
      </c>
    </row>
    <row r="313" spans="1:17" x14ac:dyDescent="0.25">
      <c r="A313" t="s">
        <v>102</v>
      </c>
      <c r="B313" t="s">
        <v>103</v>
      </c>
      <c r="C313">
        <v>17</v>
      </c>
      <c r="D313" s="1">
        <v>45033</v>
      </c>
      <c r="E313" s="6">
        <v>225000</v>
      </c>
      <c r="F313" t="s">
        <v>1</v>
      </c>
      <c r="G313">
        <v>1965</v>
      </c>
      <c r="H313">
        <v>1412</v>
      </c>
      <c r="I313">
        <v>0.29399999999999998</v>
      </c>
      <c r="J313" t="s">
        <v>2</v>
      </c>
      <c r="K313">
        <v>264</v>
      </c>
      <c r="L313">
        <v>1</v>
      </c>
      <c r="M313">
        <v>1</v>
      </c>
      <c r="N313" s="6">
        <v>144500</v>
      </c>
      <c r="O313" s="6">
        <v>144500</v>
      </c>
      <c r="P313" s="4">
        <f>E313/H313</f>
        <v>159.3484419263456</v>
      </c>
    </row>
    <row r="314" spans="1:17" x14ac:dyDescent="0.25">
      <c r="A314" t="s">
        <v>342</v>
      </c>
      <c r="B314" t="s">
        <v>343</v>
      </c>
      <c r="C314">
        <v>17</v>
      </c>
      <c r="D314" s="1">
        <v>44316</v>
      </c>
      <c r="E314" s="6">
        <v>249000</v>
      </c>
      <c r="F314" t="s">
        <v>1</v>
      </c>
      <c r="G314">
        <v>1972</v>
      </c>
      <c r="H314">
        <v>1746</v>
      </c>
      <c r="I314">
        <v>0.29699999999999999</v>
      </c>
      <c r="J314" t="s">
        <v>2</v>
      </c>
      <c r="K314">
        <v>468</v>
      </c>
      <c r="L314">
        <v>1</v>
      </c>
      <c r="M314">
        <v>1</v>
      </c>
      <c r="N314" s="6">
        <v>186500</v>
      </c>
      <c r="O314" s="6">
        <v>165926</v>
      </c>
      <c r="P314" s="4">
        <f>E314/H314</f>
        <v>142.61168384879724</v>
      </c>
    </row>
    <row r="315" spans="1:17" x14ac:dyDescent="0.25">
      <c r="A315" t="s">
        <v>33</v>
      </c>
      <c r="B315" t="s">
        <v>34</v>
      </c>
      <c r="C315">
        <v>17</v>
      </c>
      <c r="D315" s="1">
        <v>45198</v>
      </c>
      <c r="E315" s="6">
        <v>240000</v>
      </c>
      <c r="F315" t="s">
        <v>1</v>
      </c>
      <c r="G315">
        <v>1970</v>
      </c>
      <c r="H315">
        <v>1935</v>
      </c>
      <c r="I315">
        <v>0.20899999999999999</v>
      </c>
      <c r="J315" t="s">
        <v>2</v>
      </c>
      <c r="K315">
        <v>0</v>
      </c>
      <c r="L315">
        <v>2</v>
      </c>
      <c r="M315">
        <v>1</v>
      </c>
      <c r="N315" s="6">
        <v>213900</v>
      </c>
      <c r="O315" s="6">
        <v>213900</v>
      </c>
      <c r="P315" s="4">
        <f>E315/H315</f>
        <v>124.03100775193798</v>
      </c>
    </row>
    <row r="316" spans="1:17" x14ac:dyDescent="0.25">
      <c r="D316" s="1"/>
      <c r="P316" s="3">
        <f>AVERAGE(P307:P315)</f>
        <v>207.40886491243103</v>
      </c>
      <c r="Q316" s="2" t="s">
        <v>379</v>
      </c>
    </row>
    <row r="317" spans="1:17" x14ac:dyDescent="0.25">
      <c r="D317" s="1"/>
    </row>
    <row r="318" spans="1:17" s="2" customFormat="1" x14ac:dyDescent="0.25">
      <c r="A318" s="2" t="s">
        <v>361</v>
      </c>
      <c r="B318" s="2" t="s">
        <v>371</v>
      </c>
      <c r="C318" s="2" t="s">
        <v>362</v>
      </c>
      <c r="D318" s="2" t="s">
        <v>363</v>
      </c>
      <c r="E318" s="5" t="s">
        <v>364</v>
      </c>
      <c r="F318" s="2" t="s">
        <v>365</v>
      </c>
      <c r="G318" s="2" t="s">
        <v>366</v>
      </c>
      <c r="H318" s="2" t="s">
        <v>367</v>
      </c>
      <c r="I318" s="2" t="s">
        <v>368</v>
      </c>
      <c r="J318" s="2" t="s">
        <v>369</v>
      </c>
      <c r="K318" s="2" t="s">
        <v>370</v>
      </c>
      <c r="L318" s="2" t="s">
        <v>372</v>
      </c>
      <c r="M318" s="2" t="s">
        <v>373</v>
      </c>
      <c r="N318" s="5" t="s">
        <v>374</v>
      </c>
      <c r="O318" s="5" t="s">
        <v>375</v>
      </c>
      <c r="P318" s="3" t="s">
        <v>376</v>
      </c>
    </row>
    <row r="319" spans="1:17" x14ac:dyDescent="0.25">
      <c r="A319" t="s">
        <v>201</v>
      </c>
      <c r="B319" t="s">
        <v>202</v>
      </c>
      <c r="C319">
        <v>17</v>
      </c>
      <c r="D319" s="1">
        <v>44725</v>
      </c>
      <c r="E319" s="6">
        <v>270000</v>
      </c>
      <c r="F319" t="s">
        <v>353</v>
      </c>
      <c r="G319">
        <v>1944</v>
      </c>
      <c r="H319">
        <v>1320</v>
      </c>
      <c r="I319">
        <v>0.11700000000000001</v>
      </c>
      <c r="J319" t="s">
        <v>2</v>
      </c>
      <c r="K319">
        <v>126</v>
      </c>
      <c r="L319">
        <v>1</v>
      </c>
      <c r="M319">
        <v>0</v>
      </c>
      <c r="N319" s="6">
        <v>119400</v>
      </c>
      <c r="O319" s="6">
        <v>119400</v>
      </c>
      <c r="P319" s="4">
        <f>E319/H319</f>
        <v>204.54545454545453</v>
      </c>
    </row>
    <row r="320" spans="1:17" x14ac:dyDescent="0.25">
      <c r="D320" s="1"/>
    </row>
    <row r="321" spans="1:17" s="2" customFormat="1" x14ac:dyDescent="0.25">
      <c r="A321" s="2" t="s">
        <v>361</v>
      </c>
      <c r="B321" s="2" t="s">
        <v>371</v>
      </c>
      <c r="C321" s="2" t="s">
        <v>362</v>
      </c>
      <c r="D321" s="2" t="s">
        <v>363</v>
      </c>
      <c r="E321" s="5" t="s">
        <v>364</v>
      </c>
      <c r="F321" s="2" t="s">
        <v>365</v>
      </c>
      <c r="G321" s="2" t="s">
        <v>366</v>
      </c>
      <c r="H321" s="2" t="s">
        <v>367</v>
      </c>
      <c r="I321" s="2" t="s">
        <v>368</v>
      </c>
      <c r="J321" s="2" t="s">
        <v>369</v>
      </c>
      <c r="K321" s="2" t="s">
        <v>370</v>
      </c>
      <c r="L321" s="2" t="s">
        <v>372</v>
      </c>
      <c r="M321" s="2" t="s">
        <v>373</v>
      </c>
      <c r="N321" s="5" t="s">
        <v>374</v>
      </c>
      <c r="O321" s="5" t="s">
        <v>375</v>
      </c>
      <c r="P321" s="3" t="s">
        <v>376</v>
      </c>
    </row>
    <row r="322" spans="1:17" x14ac:dyDescent="0.25">
      <c r="A322" t="s">
        <v>106</v>
      </c>
      <c r="B322" t="s">
        <v>107</v>
      </c>
      <c r="C322">
        <v>17</v>
      </c>
      <c r="D322" s="1">
        <v>45020</v>
      </c>
      <c r="E322" s="6">
        <v>179000</v>
      </c>
      <c r="F322" t="s">
        <v>377</v>
      </c>
      <c r="G322">
        <v>1959</v>
      </c>
      <c r="H322">
        <v>1116</v>
      </c>
      <c r="I322">
        <v>0.26900000000000002</v>
      </c>
      <c r="J322" t="s">
        <v>2</v>
      </c>
      <c r="K322">
        <v>0</v>
      </c>
      <c r="L322">
        <v>1</v>
      </c>
      <c r="M322">
        <v>0</v>
      </c>
      <c r="N322" s="6">
        <v>98800</v>
      </c>
      <c r="O322" s="6">
        <v>98800</v>
      </c>
      <c r="P322" s="4">
        <f t="shared" ref="P322:P324" si="2">E322/H322</f>
        <v>160.3942652329749</v>
      </c>
    </row>
    <row r="323" spans="1:17" x14ac:dyDescent="0.25">
      <c r="A323" t="s">
        <v>106</v>
      </c>
      <c r="B323" t="s">
        <v>107</v>
      </c>
      <c r="C323">
        <v>17</v>
      </c>
      <c r="D323" s="1">
        <v>44678</v>
      </c>
      <c r="E323" s="6">
        <v>125000</v>
      </c>
      <c r="F323" t="s">
        <v>377</v>
      </c>
      <c r="G323">
        <v>1959</v>
      </c>
      <c r="H323">
        <v>1116</v>
      </c>
      <c r="I323">
        <v>0.26900000000000002</v>
      </c>
      <c r="J323" t="s">
        <v>2</v>
      </c>
      <c r="K323">
        <v>0</v>
      </c>
      <c r="L323">
        <v>1</v>
      </c>
      <c r="M323">
        <v>0</v>
      </c>
      <c r="N323" s="6">
        <v>98800</v>
      </c>
      <c r="O323" s="6">
        <v>98800</v>
      </c>
      <c r="P323" s="4">
        <f t="shared" si="2"/>
        <v>112.00716845878136</v>
      </c>
    </row>
    <row r="324" spans="1:17" x14ac:dyDescent="0.25">
      <c r="A324" t="s">
        <v>336</v>
      </c>
      <c r="B324" t="s">
        <v>337</v>
      </c>
      <c r="C324">
        <v>17</v>
      </c>
      <c r="D324" s="1">
        <v>44333</v>
      </c>
      <c r="E324" s="6">
        <v>335000</v>
      </c>
      <c r="F324" t="s">
        <v>377</v>
      </c>
      <c r="G324">
        <v>1979</v>
      </c>
      <c r="H324">
        <v>1308</v>
      </c>
      <c r="I324">
        <v>0.121</v>
      </c>
      <c r="J324" t="s">
        <v>2</v>
      </c>
      <c r="K324">
        <v>520</v>
      </c>
      <c r="L324">
        <v>2</v>
      </c>
      <c r="M324">
        <v>0</v>
      </c>
      <c r="N324" s="6">
        <v>134700</v>
      </c>
      <c r="O324" s="6">
        <v>122818</v>
      </c>
      <c r="P324" s="4">
        <f t="shared" si="2"/>
        <v>256.11620795107035</v>
      </c>
    </row>
    <row r="325" spans="1:17" x14ac:dyDescent="0.25">
      <c r="A325" t="s">
        <v>156</v>
      </c>
      <c r="B325" t="s">
        <v>157</v>
      </c>
      <c r="C325">
        <v>17</v>
      </c>
      <c r="D325" s="1">
        <v>44852</v>
      </c>
      <c r="E325" s="6">
        <v>349900</v>
      </c>
      <c r="F325" t="s">
        <v>377</v>
      </c>
      <c r="G325">
        <v>1930</v>
      </c>
      <c r="H325">
        <v>1439</v>
      </c>
      <c r="I325">
        <v>0.26900000000000002</v>
      </c>
      <c r="J325" t="s">
        <v>2</v>
      </c>
      <c r="K325">
        <v>483</v>
      </c>
      <c r="L325">
        <v>1</v>
      </c>
      <c r="M325">
        <v>0</v>
      </c>
      <c r="N325" s="6">
        <v>115800</v>
      </c>
      <c r="O325" s="6">
        <v>115800</v>
      </c>
      <c r="P325" s="4">
        <f>E325/H325</f>
        <v>243.15496872828354</v>
      </c>
    </row>
    <row r="326" spans="1:17" x14ac:dyDescent="0.25">
      <c r="D326" s="1"/>
      <c r="P326" s="3">
        <f>AVERAGE(P322:P324)</f>
        <v>176.17254721427557</v>
      </c>
      <c r="Q326" s="2" t="s">
        <v>379</v>
      </c>
    </row>
    <row r="327" spans="1:17" x14ac:dyDescent="0.25">
      <c r="D327" s="1"/>
    </row>
    <row r="328" spans="1:17" s="2" customFormat="1" x14ac:dyDescent="0.25">
      <c r="A328" s="2" t="s">
        <v>361</v>
      </c>
      <c r="B328" s="2" t="s">
        <v>371</v>
      </c>
      <c r="C328" s="2" t="s">
        <v>362</v>
      </c>
      <c r="D328" s="2" t="s">
        <v>363</v>
      </c>
      <c r="E328" s="5" t="s">
        <v>364</v>
      </c>
      <c r="F328" s="2" t="s">
        <v>365</v>
      </c>
      <c r="G328" s="2" t="s">
        <v>366</v>
      </c>
      <c r="H328" s="2" t="s">
        <v>367</v>
      </c>
      <c r="I328" s="2" t="s">
        <v>368</v>
      </c>
      <c r="J328" s="2" t="s">
        <v>369</v>
      </c>
      <c r="K328" s="2" t="s">
        <v>370</v>
      </c>
      <c r="L328" s="2" t="s">
        <v>372</v>
      </c>
      <c r="M328" s="2" t="s">
        <v>373</v>
      </c>
      <c r="N328" s="5" t="s">
        <v>374</v>
      </c>
      <c r="O328" s="5" t="s">
        <v>375</v>
      </c>
      <c r="P328" s="3" t="s">
        <v>376</v>
      </c>
    </row>
    <row r="329" spans="1:17" x14ac:dyDescent="0.25">
      <c r="A329" t="s">
        <v>61</v>
      </c>
      <c r="B329" t="s">
        <v>62</v>
      </c>
      <c r="C329">
        <v>17</v>
      </c>
      <c r="D329" s="1">
        <v>45125</v>
      </c>
      <c r="E329" s="6">
        <v>166000</v>
      </c>
      <c r="F329" t="s">
        <v>378</v>
      </c>
      <c r="G329">
        <v>1938</v>
      </c>
      <c r="H329">
        <v>1255</v>
      </c>
      <c r="I329">
        <v>0.11</v>
      </c>
      <c r="J329" t="s">
        <v>2</v>
      </c>
      <c r="K329">
        <v>240</v>
      </c>
      <c r="L329">
        <v>1</v>
      </c>
      <c r="M329">
        <v>0</v>
      </c>
      <c r="N329" s="6">
        <v>91000</v>
      </c>
      <c r="O329" s="6">
        <v>91000</v>
      </c>
      <c r="P329" s="4">
        <f>E329/H329</f>
        <v>132.27091633466136</v>
      </c>
    </row>
    <row r="330" spans="1:17" x14ac:dyDescent="0.25">
      <c r="D330" s="1"/>
    </row>
    <row r="331" spans="1:17" s="2" customFormat="1" x14ac:dyDescent="0.25">
      <c r="A331" s="2" t="s">
        <v>361</v>
      </c>
      <c r="B331" s="2" t="s">
        <v>371</v>
      </c>
      <c r="C331" s="2" t="s">
        <v>362</v>
      </c>
      <c r="D331" s="2" t="s">
        <v>363</v>
      </c>
      <c r="E331" s="5" t="s">
        <v>364</v>
      </c>
      <c r="F331" s="2" t="s">
        <v>365</v>
      </c>
      <c r="G331" s="2" t="s">
        <v>366</v>
      </c>
      <c r="H331" s="2" t="s">
        <v>367</v>
      </c>
      <c r="I331" s="2" t="s">
        <v>368</v>
      </c>
      <c r="J331" s="2" t="s">
        <v>369</v>
      </c>
      <c r="K331" s="2" t="s">
        <v>370</v>
      </c>
      <c r="L331" s="2" t="s">
        <v>372</v>
      </c>
      <c r="M331" s="2" t="s">
        <v>373</v>
      </c>
      <c r="N331" s="5" t="s">
        <v>374</v>
      </c>
      <c r="O331" s="5" t="s">
        <v>375</v>
      </c>
      <c r="P331" s="3" t="s">
        <v>376</v>
      </c>
    </row>
    <row r="332" spans="1:17" x14ac:dyDescent="0.25">
      <c r="A332" t="s">
        <v>291</v>
      </c>
      <c r="B332" t="s">
        <v>292</v>
      </c>
      <c r="C332">
        <v>17</v>
      </c>
      <c r="D332" s="1">
        <v>44439</v>
      </c>
      <c r="E332" s="6">
        <v>330000</v>
      </c>
      <c r="F332" t="s">
        <v>18</v>
      </c>
      <c r="G332">
        <v>1969</v>
      </c>
      <c r="H332">
        <v>1587</v>
      </c>
      <c r="I332">
        <v>0.11</v>
      </c>
      <c r="J332" t="s">
        <v>2</v>
      </c>
      <c r="K332">
        <v>481</v>
      </c>
      <c r="L332">
        <v>1</v>
      </c>
      <c r="M332">
        <v>1</v>
      </c>
      <c r="N332" s="6">
        <v>153300</v>
      </c>
      <c r="O332" s="6">
        <v>138474</v>
      </c>
      <c r="P332" s="4">
        <f>E332/H332</f>
        <v>207.93950850661625</v>
      </c>
    </row>
    <row r="333" spans="1:17" x14ac:dyDescent="0.25">
      <c r="A333" t="s">
        <v>191</v>
      </c>
      <c r="B333" t="s">
        <v>192</v>
      </c>
      <c r="C333">
        <v>17</v>
      </c>
      <c r="D333" s="1">
        <v>44742</v>
      </c>
      <c r="E333" s="6">
        <v>300000</v>
      </c>
      <c r="F333" t="s">
        <v>18</v>
      </c>
      <c r="G333">
        <v>1940</v>
      </c>
      <c r="H333">
        <v>1620</v>
      </c>
      <c r="I333">
        <v>0.115</v>
      </c>
      <c r="J333" t="s">
        <v>2</v>
      </c>
      <c r="K333">
        <v>576</v>
      </c>
      <c r="L333">
        <v>2</v>
      </c>
      <c r="M333">
        <v>0</v>
      </c>
      <c r="N333" s="6">
        <v>176400</v>
      </c>
      <c r="O333" s="6">
        <v>175560</v>
      </c>
      <c r="P333" s="4">
        <f>E333/H333</f>
        <v>185.18518518518519</v>
      </c>
    </row>
    <row r="334" spans="1:17" x14ac:dyDescent="0.25">
      <c r="A334" t="s">
        <v>25</v>
      </c>
      <c r="B334" t="s">
        <v>27</v>
      </c>
      <c r="C334">
        <v>17</v>
      </c>
      <c r="D334" s="1">
        <v>45203</v>
      </c>
      <c r="E334" s="6">
        <v>420000</v>
      </c>
      <c r="F334" t="s">
        <v>26</v>
      </c>
      <c r="G334">
        <v>1950</v>
      </c>
      <c r="H334">
        <v>1696</v>
      </c>
      <c r="I334">
        <v>0.127</v>
      </c>
      <c r="J334" t="s">
        <v>2</v>
      </c>
      <c r="K334">
        <v>484</v>
      </c>
      <c r="L334">
        <v>2</v>
      </c>
      <c r="M334">
        <v>0</v>
      </c>
      <c r="N334" s="6">
        <v>191100</v>
      </c>
      <c r="O334" s="6">
        <v>191100</v>
      </c>
      <c r="P334" s="4">
        <f t="shared" ref="P334:P340" si="3">E334/H334</f>
        <v>247.64150943396226</v>
      </c>
    </row>
    <row r="335" spans="1:17" x14ac:dyDescent="0.25">
      <c r="A335" t="s">
        <v>41</v>
      </c>
      <c r="B335" t="s">
        <v>42</v>
      </c>
      <c r="C335">
        <v>17</v>
      </c>
      <c r="D335" s="1">
        <v>45170</v>
      </c>
      <c r="E335" s="6">
        <v>297500</v>
      </c>
      <c r="F335" t="s">
        <v>18</v>
      </c>
      <c r="G335">
        <v>1972</v>
      </c>
      <c r="H335">
        <v>1943</v>
      </c>
      <c r="I335">
        <v>0.124</v>
      </c>
      <c r="J335" t="s">
        <v>2</v>
      </c>
      <c r="K335">
        <v>400</v>
      </c>
      <c r="L335">
        <v>3</v>
      </c>
      <c r="M335">
        <v>0</v>
      </c>
      <c r="N335" s="6">
        <v>153600</v>
      </c>
      <c r="O335" s="6">
        <v>153600</v>
      </c>
      <c r="P335" s="4">
        <f>E335/H335</f>
        <v>153.11374163664436</v>
      </c>
    </row>
    <row r="336" spans="1:17" x14ac:dyDescent="0.25">
      <c r="A336" t="s">
        <v>67</v>
      </c>
      <c r="B336" t="s">
        <v>68</v>
      </c>
      <c r="C336">
        <v>17</v>
      </c>
      <c r="D336" s="1">
        <v>45117</v>
      </c>
      <c r="E336" s="6">
        <v>400000</v>
      </c>
      <c r="F336" t="s">
        <v>18</v>
      </c>
      <c r="G336">
        <v>2000</v>
      </c>
      <c r="H336">
        <v>2004</v>
      </c>
      <c r="I336">
        <v>0.23699999999999999</v>
      </c>
      <c r="J336" t="s">
        <v>2</v>
      </c>
      <c r="K336">
        <v>627</v>
      </c>
      <c r="L336">
        <v>2</v>
      </c>
      <c r="M336">
        <v>1</v>
      </c>
      <c r="N336" s="6">
        <v>261900</v>
      </c>
      <c r="O336" s="6">
        <v>261900</v>
      </c>
      <c r="P336" s="4">
        <f>E336/H336</f>
        <v>199.60079840319361</v>
      </c>
    </row>
    <row r="337" spans="1:17" x14ac:dyDescent="0.25">
      <c r="A337" t="s">
        <v>271</v>
      </c>
      <c r="B337" t="s">
        <v>272</v>
      </c>
      <c r="C337">
        <v>17</v>
      </c>
      <c r="D337" s="1">
        <v>44495</v>
      </c>
      <c r="E337" s="6">
        <v>395000</v>
      </c>
      <c r="F337" t="s">
        <v>18</v>
      </c>
      <c r="G337">
        <v>1956</v>
      </c>
      <c r="H337">
        <v>2054</v>
      </c>
      <c r="I337">
        <v>0.38700000000000001</v>
      </c>
      <c r="J337" t="s">
        <v>2</v>
      </c>
      <c r="K337">
        <v>936</v>
      </c>
      <c r="L337">
        <v>2</v>
      </c>
      <c r="M337">
        <v>1</v>
      </c>
      <c r="N337" s="6">
        <v>255200</v>
      </c>
      <c r="O337" s="6">
        <v>244314</v>
      </c>
      <c r="P337" s="4">
        <f t="shared" si="3"/>
        <v>192.30769230769232</v>
      </c>
    </row>
    <row r="338" spans="1:17" x14ac:dyDescent="0.25">
      <c r="A338" t="s">
        <v>81</v>
      </c>
      <c r="B338" t="s">
        <v>82</v>
      </c>
      <c r="C338">
        <v>17</v>
      </c>
      <c r="D338" s="1">
        <v>45069</v>
      </c>
      <c r="E338" s="6">
        <v>405011</v>
      </c>
      <c r="F338" t="s">
        <v>26</v>
      </c>
      <c r="G338">
        <v>1949</v>
      </c>
      <c r="H338">
        <v>2245</v>
      </c>
      <c r="I338">
        <v>0.124</v>
      </c>
      <c r="J338" t="s">
        <v>2</v>
      </c>
      <c r="K338">
        <v>490</v>
      </c>
      <c r="L338">
        <v>2</v>
      </c>
      <c r="M338">
        <v>0</v>
      </c>
      <c r="N338" s="6">
        <v>166200</v>
      </c>
      <c r="O338" s="6">
        <v>166200</v>
      </c>
      <c r="P338" s="4">
        <f>E338/H338</f>
        <v>180.40579064587973</v>
      </c>
    </row>
    <row r="339" spans="1:17" x14ac:dyDescent="0.25">
      <c r="A339" t="s">
        <v>177</v>
      </c>
      <c r="B339" t="s">
        <v>178</v>
      </c>
      <c r="C339">
        <v>17</v>
      </c>
      <c r="D339" s="1">
        <v>44771</v>
      </c>
      <c r="E339" s="6">
        <v>428000</v>
      </c>
      <c r="F339" t="s">
        <v>18</v>
      </c>
      <c r="G339">
        <v>1992</v>
      </c>
      <c r="H339">
        <v>2269</v>
      </c>
      <c r="I339">
        <v>0.186</v>
      </c>
      <c r="J339" t="s">
        <v>2</v>
      </c>
      <c r="K339">
        <v>517</v>
      </c>
      <c r="L339">
        <v>2</v>
      </c>
      <c r="M339">
        <v>0</v>
      </c>
      <c r="N339" s="6">
        <v>240700</v>
      </c>
      <c r="O339" s="6">
        <v>239295</v>
      </c>
      <c r="P339" s="4">
        <f t="shared" si="3"/>
        <v>188.62935213750552</v>
      </c>
    </row>
    <row r="340" spans="1:17" x14ac:dyDescent="0.25">
      <c r="A340" t="s">
        <v>127</v>
      </c>
      <c r="B340" t="s">
        <v>128</v>
      </c>
      <c r="C340">
        <v>17</v>
      </c>
      <c r="D340" s="1">
        <v>44932</v>
      </c>
      <c r="E340" s="6">
        <v>460000</v>
      </c>
      <c r="F340" t="s">
        <v>18</v>
      </c>
      <c r="G340">
        <v>1995</v>
      </c>
      <c r="H340">
        <v>2424</v>
      </c>
      <c r="I340">
        <v>0.191</v>
      </c>
      <c r="J340" t="s">
        <v>2</v>
      </c>
      <c r="K340">
        <v>743</v>
      </c>
      <c r="L340">
        <v>2</v>
      </c>
      <c r="M340">
        <v>1</v>
      </c>
      <c r="N340" s="6">
        <v>260700</v>
      </c>
      <c r="O340" s="6">
        <v>260700</v>
      </c>
      <c r="P340" s="4">
        <f t="shared" si="3"/>
        <v>189.76897689768978</v>
      </c>
    </row>
    <row r="341" spans="1:17" x14ac:dyDescent="0.25">
      <c r="A341" t="s">
        <v>265</v>
      </c>
      <c r="B341" t="s">
        <v>266</v>
      </c>
      <c r="C341">
        <v>17</v>
      </c>
      <c r="D341" s="1">
        <v>44509</v>
      </c>
      <c r="E341" s="6">
        <v>584900</v>
      </c>
      <c r="F341" t="s">
        <v>18</v>
      </c>
      <c r="G341">
        <v>0</v>
      </c>
      <c r="H341">
        <v>2966</v>
      </c>
      <c r="I341">
        <v>0.23100000000000001</v>
      </c>
      <c r="J341" t="s">
        <v>2</v>
      </c>
      <c r="K341">
        <v>514</v>
      </c>
      <c r="L341">
        <v>2</v>
      </c>
      <c r="M341">
        <v>1</v>
      </c>
      <c r="N341" s="6">
        <v>272600</v>
      </c>
      <c r="O341" s="6">
        <v>248393</v>
      </c>
      <c r="P341" s="4">
        <f>E341/H341</f>
        <v>197.20161834120026</v>
      </c>
    </row>
    <row r="342" spans="1:17" x14ac:dyDescent="0.25">
      <c r="A342" t="s">
        <v>35</v>
      </c>
      <c r="B342" t="s">
        <v>36</v>
      </c>
      <c r="C342">
        <v>17</v>
      </c>
      <c r="D342" s="1">
        <v>45194</v>
      </c>
      <c r="E342" s="6">
        <v>600000</v>
      </c>
      <c r="F342" t="s">
        <v>18</v>
      </c>
      <c r="G342">
        <v>1970</v>
      </c>
      <c r="H342">
        <v>3112</v>
      </c>
      <c r="I342">
        <v>0.32400000000000001</v>
      </c>
      <c r="J342" t="s">
        <v>2</v>
      </c>
      <c r="K342">
        <v>390</v>
      </c>
      <c r="L342">
        <v>2</v>
      </c>
      <c r="M342">
        <v>1</v>
      </c>
      <c r="N342" s="6">
        <v>259200</v>
      </c>
      <c r="O342" s="6">
        <v>259200</v>
      </c>
      <c r="P342" s="4">
        <f>E342/H342</f>
        <v>192.80205655526993</v>
      </c>
    </row>
    <row r="343" spans="1:17" x14ac:dyDescent="0.25">
      <c r="D343" s="1"/>
      <c r="P343" s="3">
        <f>AVERAGE(P332:P341)</f>
        <v>194.1794173495569</v>
      </c>
      <c r="Q343" s="2" t="s">
        <v>379</v>
      </c>
    </row>
    <row r="344" spans="1:17" x14ac:dyDescent="0.25">
      <c r="D344" s="1"/>
      <c r="P344" s="3"/>
      <c r="Q344" s="2"/>
    </row>
    <row r="345" spans="1:17" x14ac:dyDescent="0.25">
      <c r="D345" s="1"/>
      <c r="P345" s="3"/>
      <c r="Q345" s="2"/>
    </row>
    <row r="346" spans="1:17" x14ac:dyDescent="0.25">
      <c r="D346" s="1"/>
      <c r="P346" s="3"/>
      <c r="Q346" s="2"/>
    </row>
    <row r="347" spans="1:17" x14ac:dyDescent="0.25">
      <c r="D347" s="1"/>
      <c r="P347" s="3"/>
      <c r="Q347" s="2"/>
    </row>
    <row r="348" spans="1:17" x14ac:dyDescent="0.25">
      <c r="D348" s="1"/>
      <c r="P348" s="3"/>
      <c r="Q348" s="2"/>
    </row>
    <row r="349" spans="1:17" x14ac:dyDescent="0.25">
      <c r="D349" s="1"/>
      <c r="P349" s="3"/>
      <c r="Q349" s="2"/>
    </row>
    <row r="350" spans="1:17" x14ac:dyDescent="0.25">
      <c r="D350" s="1"/>
      <c r="P350" s="3"/>
      <c r="Q350" s="2"/>
    </row>
    <row r="351" spans="1:17" x14ac:dyDescent="0.25">
      <c r="D351" s="1"/>
      <c r="P351" s="3"/>
      <c r="Q351" s="2"/>
    </row>
    <row r="352" spans="1:17" x14ac:dyDescent="0.25">
      <c r="D352" s="1"/>
      <c r="P352" s="3"/>
      <c r="Q352" s="2"/>
    </row>
    <row r="353" spans="1:17" x14ac:dyDescent="0.25">
      <c r="D353" s="1"/>
      <c r="P353" s="3"/>
      <c r="Q353" s="2"/>
    </row>
    <row r="354" spans="1:17" x14ac:dyDescent="0.25">
      <c r="D354" s="1"/>
      <c r="P354" s="3"/>
      <c r="Q354" s="2"/>
    </row>
    <row r="355" spans="1:17" x14ac:dyDescent="0.25">
      <c r="D355" s="1"/>
      <c r="P355" s="3"/>
      <c r="Q355" s="2"/>
    </row>
    <row r="356" spans="1:17" x14ac:dyDescent="0.25">
      <c r="D356" s="1"/>
      <c r="P356" s="3"/>
      <c r="Q356" s="2"/>
    </row>
    <row r="357" spans="1:17" x14ac:dyDescent="0.25">
      <c r="D357" s="1"/>
      <c r="P357" s="3"/>
      <c r="Q357" s="2"/>
    </row>
    <row r="358" spans="1:17" x14ac:dyDescent="0.25">
      <c r="D358" s="1"/>
      <c r="P358" s="3"/>
      <c r="Q358" s="2"/>
    </row>
    <row r="359" spans="1:17" x14ac:dyDescent="0.25">
      <c r="D359" s="1"/>
      <c r="P359" s="3"/>
      <c r="Q359" s="2"/>
    </row>
    <row r="360" spans="1:17" x14ac:dyDescent="0.25">
      <c r="D360" s="1"/>
      <c r="P360" s="3"/>
      <c r="Q360" s="2"/>
    </row>
    <row r="361" spans="1:17" x14ac:dyDescent="0.25">
      <c r="D361" s="1"/>
      <c r="P361" s="3"/>
      <c r="Q361" s="2"/>
    </row>
    <row r="362" spans="1:17" x14ac:dyDescent="0.25">
      <c r="D362" s="1"/>
      <c r="P362" s="3"/>
      <c r="Q362" s="2"/>
    </row>
    <row r="363" spans="1:17" x14ac:dyDescent="0.25">
      <c r="D363" s="1"/>
      <c r="P363" s="3"/>
      <c r="Q363" s="2"/>
    </row>
    <row r="364" spans="1:17" x14ac:dyDescent="0.25">
      <c r="D364" s="1"/>
      <c r="P364" s="3"/>
      <c r="Q364" s="2"/>
    </row>
    <row r="365" spans="1:17" x14ac:dyDescent="0.25">
      <c r="D365" s="1"/>
      <c r="P365" s="3"/>
      <c r="Q365" s="2"/>
    </row>
    <row r="366" spans="1:17" x14ac:dyDescent="0.25">
      <c r="D366" s="1"/>
      <c r="P366" s="3"/>
      <c r="Q366" s="2"/>
    </row>
    <row r="367" spans="1:17" s="2" customFormat="1" x14ac:dyDescent="0.25">
      <c r="A367" s="2" t="s">
        <v>361</v>
      </c>
      <c r="B367" s="2" t="s">
        <v>371</v>
      </c>
      <c r="C367" s="2" t="s">
        <v>362</v>
      </c>
      <c r="D367" s="2" t="s">
        <v>363</v>
      </c>
      <c r="E367" s="5" t="s">
        <v>364</v>
      </c>
      <c r="F367" s="2" t="s">
        <v>365</v>
      </c>
      <c r="G367" s="2" t="s">
        <v>366</v>
      </c>
      <c r="H367" s="2" t="s">
        <v>367</v>
      </c>
      <c r="I367" s="2" t="s">
        <v>368</v>
      </c>
      <c r="J367" s="2" t="s">
        <v>369</v>
      </c>
      <c r="K367" s="2" t="s">
        <v>370</v>
      </c>
      <c r="L367" s="2" t="s">
        <v>372</v>
      </c>
      <c r="M367" s="2" t="s">
        <v>373</v>
      </c>
      <c r="N367" s="5" t="s">
        <v>374</v>
      </c>
      <c r="O367" s="5" t="s">
        <v>375</v>
      </c>
      <c r="P367" s="3" t="s">
        <v>376</v>
      </c>
    </row>
    <row r="368" spans="1:17" x14ac:dyDescent="0.25">
      <c r="A368" t="s">
        <v>85</v>
      </c>
      <c r="B368" t="s">
        <v>86</v>
      </c>
      <c r="C368">
        <v>18</v>
      </c>
      <c r="D368" s="1">
        <v>45065</v>
      </c>
      <c r="E368" s="6">
        <v>163000</v>
      </c>
      <c r="F368" t="s">
        <v>1</v>
      </c>
      <c r="G368">
        <v>1966</v>
      </c>
      <c r="H368">
        <v>981</v>
      </c>
      <c r="I368">
        <v>0.13200000000000001</v>
      </c>
      <c r="J368" t="s">
        <v>2</v>
      </c>
      <c r="K368">
        <v>451</v>
      </c>
      <c r="L368">
        <v>1</v>
      </c>
      <c r="M368">
        <v>0</v>
      </c>
      <c r="N368" s="6">
        <v>83600</v>
      </c>
      <c r="O368" s="6">
        <v>83600</v>
      </c>
      <c r="P368" s="4">
        <f t="shared" ref="P368:P395" si="4">E368/H368</f>
        <v>166.15698267074413</v>
      </c>
    </row>
    <row r="369" spans="1:16" x14ac:dyDescent="0.25">
      <c r="A369" t="s">
        <v>162</v>
      </c>
      <c r="B369" t="s">
        <v>163</v>
      </c>
      <c r="C369">
        <v>18</v>
      </c>
      <c r="D369" s="1">
        <v>44818</v>
      </c>
      <c r="E369" s="6">
        <v>162000</v>
      </c>
      <c r="F369" t="s">
        <v>1</v>
      </c>
      <c r="G369">
        <v>1964</v>
      </c>
      <c r="H369">
        <v>981</v>
      </c>
      <c r="I369">
        <v>0.13200000000000001</v>
      </c>
      <c r="J369" t="s">
        <v>2</v>
      </c>
      <c r="K369">
        <v>484</v>
      </c>
      <c r="L369">
        <v>1</v>
      </c>
      <c r="M369">
        <v>0</v>
      </c>
      <c r="N369" s="6">
        <v>82600</v>
      </c>
      <c r="O369" s="6">
        <v>82600</v>
      </c>
      <c r="P369" s="4">
        <f t="shared" si="4"/>
        <v>165.13761467889907</v>
      </c>
    </row>
    <row r="370" spans="1:16" x14ac:dyDescent="0.25">
      <c r="A370" t="s">
        <v>232</v>
      </c>
      <c r="B370" t="s">
        <v>233</v>
      </c>
      <c r="C370">
        <v>18</v>
      </c>
      <c r="D370" s="1">
        <v>44645</v>
      </c>
      <c r="E370" s="6">
        <v>176000</v>
      </c>
      <c r="F370" t="s">
        <v>1</v>
      </c>
      <c r="G370">
        <v>1964</v>
      </c>
      <c r="H370">
        <v>981</v>
      </c>
      <c r="I370">
        <v>0.13200000000000001</v>
      </c>
      <c r="J370" t="s">
        <v>2</v>
      </c>
      <c r="K370">
        <v>528</v>
      </c>
      <c r="L370">
        <v>1</v>
      </c>
      <c r="M370">
        <v>0</v>
      </c>
      <c r="N370" s="6">
        <v>80400</v>
      </c>
      <c r="O370" s="6">
        <v>80400</v>
      </c>
      <c r="P370" s="4">
        <f t="shared" si="4"/>
        <v>179.40876656472986</v>
      </c>
    </row>
    <row r="371" spans="1:16" x14ac:dyDescent="0.25">
      <c r="A371" t="s">
        <v>20</v>
      </c>
      <c r="B371" t="s">
        <v>21</v>
      </c>
      <c r="C371">
        <v>18</v>
      </c>
      <c r="D371" s="1">
        <v>45212</v>
      </c>
      <c r="E371" s="6">
        <v>160000</v>
      </c>
      <c r="F371" t="s">
        <v>1</v>
      </c>
      <c r="G371">
        <v>1970</v>
      </c>
      <c r="H371">
        <v>1000</v>
      </c>
      <c r="I371">
        <v>0.13900000000000001</v>
      </c>
      <c r="J371" t="s">
        <v>2</v>
      </c>
      <c r="K371">
        <v>484</v>
      </c>
      <c r="L371">
        <v>1</v>
      </c>
      <c r="M371">
        <v>1</v>
      </c>
      <c r="N371" s="6">
        <v>89100</v>
      </c>
      <c r="O371" s="6">
        <v>89100</v>
      </c>
      <c r="P371" s="4">
        <f t="shared" si="4"/>
        <v>160</v>
      </c>
    </row>
    <row r="372" spans="1:16" x14ac:dyDescent="0.25">
      <c r="A372" t="s">
        <v>281</v>
      </c>
      <c r="B372" t="s">
        <v>282</v>
      </c>
      <c r="C372">
        <v>18</v>
      </c>
      <c r="D372" s="1">
        <v>44466</v>
      </c>
      <c r="E372" s="6">
        <v>160000</v>
      </c>
      <c r="F372" t="s">
        <v>1</v>
      </c>
      <c r="G372">
        <v>1930</v>
      </c>
      <c r="H372">
        <v>1022</v>
      </c>
      <c r="I372">
        <v>0.115</v>
      </c>
      <c r="J372" t="s">
        <v>2</v>
      </c>
      <c r="K372">
        <v>0</v>
      </c>
      <c r="L372">
        <v>1</v>
      </c>
      <c r="M372">
        <v>0</v>
      </c>
      <c r="N372" s="6">
        <v>58500</v>
      </c>
      <c r="O372" s="6">
        <v>53691</v>
      </c>
      <c r="P372" s="4">
        <f t="shared" si="4"/>
        <v>156.55577299412917</v>
      </c>
    </row>
    <row r="373" spans="1:16" x14ac:dyDescent="0.25">
      <c r="A373" t="s">
        <v>273</v>
      </c>
      <c r="B373" t="s">
        <v>274</v>
      </c>
      <c r="C373">
        <v>18</v>
      </c>
      <c r="D373" s="1">
        <v>44491</v>
      </c>
      <c r="E373" s="6">
        <v>180000</v>
      </c>
      <c r="F373" t="s">
        <v>1</v>
      </c>
      <c r="G373">
        <v>1963</v>
      </c>
      <c r="H373">
        <v>1047</v>
      </c>
      <c r="I373">
        <v>0.13300000000000001</v>
      </c>
      <c r="J373" t="s">
        <v>2</v>
      </c>
      <c r="K373">
        <v>528</v>
      </c>
      <c r="L373">
        <v>1</v>
      </c>
      <c r="M373">
        <v>0</v>
      </c>
      <c r="N373" s="6">
        <v>86900</v>
      </c>
      <c r="O373" s="6">
        <v>79931</v>
      </c>
      <c r="P373" s="4">
        <f t="shared" si="4"/>
        <v>171.91977077363896</v>
      </c>
    </row>
    <row r="374" spans="1:16" x14ac:dyDescent="0.25">
      <c r="A374" t="s">
        <v>187</v>
      </c>
      <c r="B374" t="s">
        <v>188</v>
      </c>
      <c r="C374">
        <v>18</v>
      </c>
      <c r="D374" s="1">
        <v>44747</v>
      </c>
      <c r="E374" s="6">
        <v>210000</v>
      </c>
      <c r="F374" t="s">
        <v>1</v>
      </c>
      <c r="G374">
        <v>1966</v>
      </c>
      <c r="H374">
        <v>1053</v>
      </c>
      <c r="I374">
        <v>0.14299999999999999</v>
      </c>
      <c r="J374" t="s">
        <v>2</v>
      </c>
      <c r="K374">
        <v>676</v>
      </c>
      <c r="L374">
        <v>1</v>
      </c>
      <c r="M374">
        <v>0</v>
      </c>
      <c r="N374" s="6">
        <v>90300</v>
      </c>
      <c r="O374" s="6">
        <v>90300</v>
      </c>
      <c r="P374" s="4">
        <f t="shared" si="4"/>
        <v>199.43019943019942</v>
      </c>
    </row>
    <row r="375" spans="1:16" x14ac:dyDescent="0.25">
      <c r="A375" t="s">
        <v>187</v>
      </c>
      <c r="B375" t="s">
        <v>188</v>
      </c>
      <c r="C375">
        <v>18</v>
      </c>
      <c r="D375" s="1">
        <v>44522</v>
      </c>
      <c r="E375" s="6">
        <v>189000</v>
      </c>
      <c r="F375" t="s">
        <v>1</v>
      </c>
      <c r="G375">
        <v>1966</v>
      </c>
      <c r="H375">
        <v>1053</v>
      </c>
      <c r="I375">
        <v>0.14299999999999999</v>
      </c>
      <c r="J375" t="s">
        <v>2</v>
      </c>
      <c r="K375">
        <v>676</v>
      </c>
      <c r="L375">
        <v>1</v>
      </c>
      <c r="M375">
        <v>0</v>
      </c>
      <c r="N375" s="6">
        <v>90300</v>
      </c>
      <c r="O375" s="6">
        <v>90300</v>
      </c>
      <c r="P375" s="4">
        <f t="shared" si="4"/>
        <v>179.48717948717947</v>
      </c>
    </row>
    <row r="376" spans="1:16" x14ac:dyDescent="0.25">
      <c r="A376" t="s">
        <v>217</v>
      </c>
      <c r="B376" t="s">
        <v>218</v>
      </c>
      <c r="C376">
        <v>18</v>
      </c>
      <c r="D376" s="1">
        <v>44680</v>
      </c>
      <c r="E376" s="6">
        <v>165000</v>
      </c>
      <c r="F376" t="s">
        <v>1</v>
      </c>
      <c r="G376">
        <v>1968</v>
      </c>
      <c r="H376">
        <v>1053</v>
      </c>
      <c r="I376">
        <v>0.11</v>
      </c>
      <c r="J376" t="s">
        <v>2</v>
      </c>
      <c r="K376">
        <v>440</v>
      </c>
      <c r="L376">
        <v>1</v>
      </c>
      <c r="M376">
        <v>0</v>
      </c>
      <c r="N376" s="6">
        <v>71100</v>
      </c>
      <c r="O376" s="6">
        <v>71100</v>
      </c>
      <c r="P376" s="4">
        <f t="shared" si="4"/>
        <v>156.6951566951567</v>
      </c>
    </row>
    <row r="377" spans="1:16" x14ac:dyDescent="0.25">
      <c r="A377" t="s">
        <v>59</v>
      </c>
      <c r="B377" t="s">
        <v>60</v>
      </c>
      <c r="C377">
        <v>18</v>
      </c>
      <c r="D377" s="1">
        <v>45127</v>
      </c>
      <c r="E377" s="6">
        <v>140000</v>
      </c>
      <c r="F377" t="s">
        <v>1</v>
      </c>
      <c r="G377">
        <v>1972</v>
      </c>
      <c r="H377">
        <v>1054</v>
      </c>
      <c r="I377">
        <v>0.11899999999999999</v>
      </c>
      <c r="J377" t="s">
        <v>2</v>
      </c>
      <c r="K377">
        <v>0</v>
      </c>
      <c r="L377">
        <v>1</v>
      </c>
      <c r="M377">
        <v>0</v>
      </c>
      <c r="N377" s="6">
        <v>67400</v>
      </c>
      <c r="O377" s="6">
        <v>67400</v>
      </c>
      <c r="P377" s="4">
        <f t="shared" si="4"/>
        <v>132.82732447817835</v>
      </c>
    </row>
    <row r="378" spans="1:16" x14ac:dyDescent="0.25">
      <c r="A378" t="s">
        <v>255</v>
      </c>
      <c r="B378" t="s">
        <v>256</v>
      </c>
      <c r="C378">
        <v>18</v>
      </c>
      <c r="D378" s="1">
        <v>44550</v>
      </c>
      <c r="E378" s="6">
        <v>153000</v>
      </c>
      <c r="F378" t="s">
        <v>1</v>
      </c>
      <c r="G378">
        <v>1950</v>
      </c>
      <c r="H378">
        <v>1080</v>
      </c>
      <c r="I378">
        <v>0.13800000000000001</v>
      </c>
      <c r="J378" t="s">
        <v>2</v>
      </c>
      <c r="K378">
        <v>0</v>
      </c>
      <c r="L378">
        <v>1</v>
      </c>
      <c r="M378">
        <v>0</v>
      </c>
      <c r="N378" s="6">
        <v>82000</v>
      </c>
      <c r="O378" s="6">
        <v>74145</v>
      </c>
      <c r="P378" s="4">
        <f t="shared" si="4"/>
        <v>141.66666666666666</v>
      </c>
    </row>
    <row r="379" spans="1:16" x14ac:dyDescent="0.25">
      <c r="A379" t="s">
        <v>199</v>
      </c>
      <c r="B379" t="s">
        <v>200</v>
      </c>
      <c r="C379">
        <v>18</v>
      </c>
      <c r="D379" s="1">
        <v>44728</v>
      </c>
      <c r="E379" s="6">
        <v>195000</v>
      </c>
      <c r="F379" t="s">
        <v>1</v>
      </c>
      <c r="G379">
        <v>1964</v>
      </c>
      <c r="H379">
        <v>1082</v>
      </c>
      <c r="I379">
        <v>0.13500000000000001</v>
      </c>
      <c r="J379" t="s">
        <v>2</v>
      </c>
      <c r="K379">
        <v>0</v>
      </c>
      <c r="L379">
        <v>1</v>
      </c>
      <c r="M379">
        <v>0</v>
      </c>
      <c r="N379" s="6">
        <v>80300</v>
      </c>
      <c r="O379" s="6">
        <v>80300</v>
      </c>
      <c r="P379" s="4">
        <f t="shared" si="4"/>
        <v>180.22181146025878</v>
      </c>
    </row>
    <row r="380" spans="1:16" x14ac:dyDescent="0.25">
      <c r="A380" t="s">
        <v>152</v>
      </c>
      <c r="B380" t="s">
        <v>153</v>
      </c>
      <c r="C380">
        <v>18</v>
      </c>
      <c r="D380" s="1">
        <v>44858</v>
      </c>
      <c r="E380" s="6">
        <v>150000</v>
      </c>
      <c r="F380" t="s">
        <v>1</v>
      </c>
      <c r="G380">
        <v>1964</v>
      </c>
      <c r="H380">
        <v>1082</v>
      </c>
      <c r="I380">
        <v>0.13500000000000001</v>
      </c>
      <c r="J380" t="s">
        <v>2</v>
      </c>
      <c r="K380">
        <v>495</v>
      </c>
      <c r="L380">
        <v>1</v>
      </c>
      <c r="M380">
        <v>0</v>
      </c>
      <c r="N380" s="6">
        <v>87600</v>
      </c>
      <c r="O380" s="6">
        <v>87600</v>
      </c>
      <c r="P380" s="4">
        <f t="shared" si="4"/>
        <v>138.63216266173751</v>
      </c>
    </row>
    <row r="381" spans="1:16" x14ac:dyDescent="0.25">
      <c r="A381" t="s">
        <v>257</v>
      </c>
      <c r="B381" t="s">
        <v>258</v>
      </c>
      <c r="C381">
        <v>18</v>
      </c>
      <c r="D381" s="1">
        <v>44546</v>
      </c>
      <c r="E381" s="6">
        <v>165000</v>
      </c>
      <c r="F381" t="s">
        <v>1</v>
      </c>
      <c r="G381">
        <v>1979</v>
      </c>
      <c r="H381">
        <v>1092</v>
      </c>
      <c r="I381">
        <v>0.22</v>
      </c>
      <c r="J381" t="s">
        <v>2</v>
      </c>
      <c r="K381">
        <v>0</v>
      </c>
      <c r="L381">
        <v>1</v>
      </c>
      <c r="M381">
        <v>1</v>
      </c>
      <c r="N381" s="6">
        <v>94800</v>
      </c>
      <c r="O381" s="6">
        <v>88530</v>
      </c>
      <c r="P381" s="4">
        <f t="shared" si="4"/>
        <v>151.09890109890111</v>
      </c>
    </row>
    <row r="382" spans="1:16" x14ac:dyDescent="0.25">
      <c r="A382" t="s">
        <v>73</v>
      </c>
      <c r="B382" t="s">
        <v>74</v>
      </c>
      <c r="C382">
        <v>18</v>
      </c>
      <c r="D382" s="1">
        <v>45086</v>
      </c>
      <c r="E382" s="6">
        <v>160000</v>
      </c>
      <c r="F382" t="s">
        <v>1</v>
      </c>
      <c r="G382">
        <v>1964</v>
      </c>
      <c r="H382">
        <v>1098</v>
      </c>
      <c r="I382">
        <v>0.121</v>
      </c>
      <c r="J382" t="s">
        <v>2</v>
      </c>
      <c r="K382">
        <v>0</v>
      </c>
      <c r="L382">
        <v>1</v>
      </c>
      <c r="M382">
        <v>0</v>
      </c>
      <c r="N382" s="6">
        <v>79800</v>
      </c>
      <c r="O382" s="6">
        <v>79800</v>
      </c>
      <c r="P382" s="4">
        <f t="shared" si="4"/>
        <v>145.71948998178507</v>
      </c>
    </row>
    <row r="383" spans="1:16" x14ac:dyDescent="0.25">
      <c r="A383" t="s">
        <v>320</v>
      </c>
      <c r="B383" t="s">
        <v>321</v>
      </c>
      <c r="C383">
        <v>18</v>
      </c>
      <c r="D383" s="1">
        <v>44365</v>
      </c>
      <c r="E383" s="6">
        <v>127000</v>
      </c>
      <c r="F383" t="s">
        <v>253</v>
      </c>
      <c r="G383">
        <v>1959</v>
      </c>
      <c r="H383">
        <v>1114</v>
      </c>
      <c r="I383">
        <v>0.13400000000000001</v>
      </c>
      <c r="J383" t="s">
        <v>2</v>
      </c>
      <c r="K383">
        <v>0</v>
      </c>
      <c r="L383">
        <v>1</v>
      </c>
      <c r="M383">
        <v>1</v>
      </c>
      <c r="N383" s="6">
        <v>74800</v>
      </c>
      <c r="O383" s="6">
        <v>67252</v>
      </c>
      <c r="P383" s="4">
        <f>E383/H383</f>
        <v>114.00359066427289</v>
      </c>
    </row>
    <row r="384" spans="1:16" x14ac:dyDescent="0.25">
      <c r="A384" t="s">
        <v>275</v>
      </c>
      <c r="B384" t="s">
        <v>276</v>
      </c>
      <c r="C384">
        <v>18</v>
      </c>
      <c r="D384" s="1">
        <v>44487</v>
      </c>
      <c r="E384" s="6">
        <v>127000</v>
      </c>
      <c r="F384" t="s">
        <v>1</v>
      </c>
      <c r="G384">
        <v>1959</v>
      </c>
      <c r="H384">
        <v>1131</v>
      </c>
      <c r="I384">
        <v>0.106</v>
      </c>
      <c r="J384" t="s">
        <v>2</v>
      </c>
      <c r="K384">
        <v>390</v>
      </c>
      <c r="L384">
        <v>1</v>
      </c>
      <c r="M384">
        <v>1</v>
      </c>
      <c r="N384" s="6">
        <v>63000</v>
      </c>
      <c r="O384" s="6">
        <v>56227</v>
      </c>
      <c r="P384" s="4">
        <f t="shared" si="4"/>
        <v>112.29000884173298</v>
      </c>
    </row>
    <row r="385" spans="1:17" x14ac:dyDescent="0.25">
      <c r="A385" t="s">
        <v>51</v>
      </c>
      <c r="B385" t="s">
        <v>52</v>
      </c>
      <c r="C385">
        <v>18</v>
      </c>
      <c r="D385" s="1">
        <v>45135</v>
      </c>
      <c r="E385" s="6">
        <v>160000</v>
      </c>
      <c r="F385" t="s">
        <v>1</v>
      </c>
      <c r="G385">
        <v>1959</v>
      </c>
      <c r="H385">
        <v>1131</v>
      </c>
      <c r="I385">
        <v>0.106</v>
      </c>
      <c r="J385" t="s">
        <v>2</v>
      </c>
      <c r="K385">
        <v>492</v>
      </c>
      <c r="L385">
        <v>1</v>
      </c>
      <c r="M385">
        <v>1</v>
      </c>
      <c r="N385" s="6">
        <v>68400</v>
      </c>
      <c r="O385" s="6">
        <v>68400</v>
      </c>
      <c r="P385" s="4">
        <f t="shared" si="4"/>
        <v>141.46772767462423</v>
      </c>
    </row>
    <row r="386" spans="1:17" x14ac:dyDescent="0.25">
      <c r="A386" t="s">
        <v>125</v>
      </c>
      <c r="B386" t="s">
        <v>126</v>
      </c>
      <c r="C386">
        <v>18</v>
      </c>
      <c r="D386" s="1">
        <v>44938</v>
      </c>
      <c r="E386" s="6">
        <v>174000</v>
      </c>
      <c r="F386" t="s">
        <v>1</v>
      </c>
      <c r="G386">
        <v>1959</v>
      </c>
      <c r="H386">
        <v>1140</v>
      </c>
      <c r="I386">
        <v>0.106</v>
      </c>
      <c r="J386" t="s">
        <v>2</v>
      </c>
      <c r="K386">
        <v>444</v>
      </c>
      <c r="L386">
        <v>1</v>
      </c>
      <c r="M386">
        <v>1</v>
      </c>
      <c r="N386" s="6">
        <v>66900</v>
      </c>
      <c r="O386" s="6">
        <v>66900</v>
      </c>
      <c r="P386" s="4">
        <f t="shared" si="4"/>
        <v>152.63157894736841</v>
      </c>
    </row>
    <row r="387" spans="1:17" x14ac:dyDescent="0.25">
      <c r="A387" t="s">
        <v>169</v>
      </c>
      <c r="B387" t="s">
        <v>170</v>
      </c>
      <c r="C387">
        <v>18</v>
      </c>
      <c r="D387" s="1">
        <v>44811</v>
      </c>
      <c r="E387" s="6">
        <v>150000</v>
      </c>
      <c r="F387" t="s">
        <v>1</v>
      </c>
      <c r="G387">
        <v>1959</v>
      </c>
      <c r="H387">
        <v>1191</v>
      </c>
      <c r="I387">
        <v>0.106</v>
      </c>
      <c r="J387" t="s">
        <v>2</v>
      </c>
      <c r="K387">
        <v>360</v>
      </c>
      <c r="L387">
        <v>1</v>
      </c>
      <c r="M387">
        <v>1</v>
      </c>
      <c r="N387" s="6">
        <v>76900</v>
      </c>
      <c r="O387" s="6">
        <v>76440</v>
      </c>
      <c r="P387" s="4">
        <f t="shared" si="4"/>
        <v>125.94458438287154</v>
      </c>
    </row>
    <row r="388" spans="1:17" x14ac:dyDescent="0.25">
      <c r="A388" t="s">
        <v>185</v>
      </c>
      <c r="B388" t="s">
        <v>186</v>
      </c>
      <c r="C388">
        <v>18</v>
      </c>
      <c r="D388" s="1">
        <v>44747</v>
      </c>
      <c r="E388" s="6">
        <v>165000</v>
      </c>
      <c r="F388" t="s">
        <v>1</v>
      </c>
      <c r="G388">
        <v>1940</v>
      </c>
      <c r="H388">
        <v>1204</v>
      </c>
      <c r="I388">
        <v>0.25600000000000001</v>
      </c>
      <c r="J388" t="s">
        <v>2</v>
      </c>
      <c r="K388">
        <v>485</v>
      </c>
      <c r="L388">
        <v>1</v>
      </c>
      <c r="M388">
        <v>0</v>
      </c>
      <c r="N388" s="6">
        <v>87900</v>
      </c>
      <c r="O388" s="6">
        <v>87900</v>
      </c>
      <c r="P388" s="4">
        <f t="shared" si="4"/>
        <v>137.04318936877075</v>
      </c>
    </row>
    <row r="389" spans="1:17" x14ac:dyDescent="0.25">
      <c r="A389" t="s">
        <v>269</v>
      </c>
      <c r="B389" t="s">
        <v>270</v>
      </c>
      <c r="C389">
        <v>18</v>
      </c>
      <c r="D389" s="1">
        <v>44504</v>
      </c>
      <c r="E389" s="6">
        <v>229000</v>
      </c>
      <c r="F389" t="s">
        <v>1</v>
      </c>
      <c r="G389">
        <v>1957</v>
      </c>
      <c r="H389">
        <v>1225</v>
      </c>
      <c r="I389">
        <v>0.31900000000000001</v>
      </c>
      <c r="J389" t="s">
        <v>2</v>
      </c>
      <c r="K389">
        <v>440</v>
      </c>
      <c r="L389">
        <v>1</v>
      </c>
      <c r="M389">
        <v>1</v>
      </c>
      <c r="N389" s="6">
        <v>99900</v>
      </c>
      <c r="O389" s="6">
        <v>92989</v>
      </c>
      <c r="P389" s="4">
        <f t="shared" si="4"/>
        <v>186.9387755102041</v>
      </c>
    </row>
    <row r="390" spans="1:17" x14ac:dyDescent="0.25">
      <c r="A390" t="s">
        <v>45</v>
      </c>
      <c r="B390" t="s">
        <v>46</v>
      </c>
      <c r="C390">
        <v>18</v>
      </c>
      <c r="D390" s="1">
        <v>45149</v>
      </c>
      <c r="E390" s="6">
        <v>265000</v>
      </c>
      <c r="F390" t="s">
        <v>1</v>
      </c>
      <c r="G390">
        <v>2021</v>
      </c>
      <c r="H390">
        <v>1227</v>
      </c>
      <c r="I390">
        <v>0.158</v>
      </c>
      <c r="J390" t="s">
        <v>2</v>
      </c>
      <c r="K390">
        <v>408</v>
      </c>
      <c r="L390">
        <v>1</v>
      </c>
      <c r="M390">
        <v>0</v>
      </c>
      <c r="N390" s="6">
        <v>151700</v>
      </c>
      <c r="O390" s="6">
        <v>151700</v>
      </c>
      <c r="P390" s="4">
        <f t="shared" si="4"/>
        <v>215.97392013039934</v>
      </c>
    </row>
    <row r="391" spans="1:17" x14ac:dyDescent="0.25">
      <c r="A391" t="s">
        <v>45</v>
      </c>
      <c r="B391" t="s">
        <v>46</v>
      </c>
      <c r="C391">
        <v>18</v>
      </c>
      <c r="D391" s="1">
        <v>44601</v>
      </c>
      <c r="E391" s="6">
        <v>220000</v>
      </c>
      <c r="F391" t="s">
        <v>1</v>
      </c>
      <c r="G391">
        <v>2021</v>
      </c>
      <c r="H391">
        <v>1227</v>
      </c>
      <c r="I391">
        <v>0.158</v>
      </c>
      <c r="J391" t="s">
        <v>2</v>
      </c>
      <c r="K391">
        <v>408</v>
      </c>
      <c r="L391">
        <v>1</v>
      </c>
      <c r="M391">
        <v>0</v>
      </c>
      <c r="N391" s="6">
        <v>151700</v>
      </c>
      <c r="O391" s="6">
        <v>151700</v>
      </c>
      <c r="P391" s="4">
        <f t="shared" si="4"/>
        <v>179.29910350448247</v>
      </c>
    </row>
    <row r="392" spans="1:17" x14ac:dyDescent="0.25">
      <c r="A392" t="s">
        <v>13</v>
      </c>
      <c r="B392" t="s">
        <v>14</v>
      </c>
      <c r="C392">
        <v>18</v>
      </c>
      <c r="D392" s="1">
        <v>45250</v>
      </c>
      <c r="E392" s="6">
        <v>234900</v>
      </c>
      <c r="F392" t="s">
        <v>1</v>
      </c>
      <c r="G392">
        <v>1964</v>
      </c>
      <c r="H392">
        <v>1356</v>
      </c>
      <c r="I392">
        <v>0.185</v>
      </c>
      <c r="J392" t="s">
        <v>2</v>
      </c>
      <c r="K392">
        <v>480</v>
      </c>
      <c r="L392">
        <v>1</v>
      </c>
      <c r="M392">
        <v>1</v>
      </c>
      <c r="N392" s="6">
        <v>100400</v>
      </c>
      <c r="O392" s="6">
        <v>100400</v>
      </c>
      <c r="P392" s="4">
        <f t="shared" si="4"/>
        <v>173.23008849557522</v>
      </c>
    </row>
    <row r="393" spans="1:17" x14ac:dyDescent="0.25">
      <c r="A393" t="s">
        <v>267</v>
      </c>
      <c r="B393" t="s">
        <v>268</v>
      </c>
      <c r="C393">
        <v>18</v>
      </c>
      <c r="D393" s="1">
        <v>44505</v>
      </c>
      <c r="E393" s="6">
        <v>230000</v>
      </c>
      <c r="F393" t="s">
        <v>1</v>
      </c>
      <c r="G393">
        <v>2000</v>
      </c>
      <c r="H393">
        <v>1402</v>
      </c>
      <c r="I393">
        <v>0.248</v>
      </c>
      <c r="J393" t="s">
        <v>2</v>
      </c>
      <c r="K393">
        <v>576</v>
      </c>
      <c r="L393">
        <v>2</v>
      </c>
      <c r="M393">
        <v>0</v>
      </c>
      <c r="N393" s="6">
        <v>164000</v>
      </c>
      <c r="O393" s="6">
        <v>148065</v>
      </c>
      <c r="P393" s="4">
        <f t="shared" si="4"/>
        <v>164.05135520684735</v>
      </c>
    </row>
    <row r="394" spans="1:17" x14ac:dyDescent="0.25">
      <c r="A394" t="s">
        <v>223</v>
      </c>
      <c r="B394" t="s">
        <v>225</v>
      </c>
      <c r="C394">
        <v>18</v>
      </c>
      <c r="D394" s="1">
        <v>44666</v>
      </c>
      <c r="E394" s="6">
        <v>301000</v>
      </c>
      <c r="F394" t="s">
        <v>224</v>
      </c>
      <c r="G394">
        <v>1998</v>
      </c>
      <c r="H394">
        <v>1510</v>
      </c>
      <c r="I394">
        <v>0.152</v>
      </c>
      <c r="J394" t="s">
        <v>2</v>
      </c>
      <c r="K394">
        <v>418</v>
      </c>
      <c r="L394">
        <v>2</v>
      </c>
      <c r="M394">
        <v>0</v>
      </c>
      <c r="N394" s="6">
        <v>154400</v>
      </c>
      <c r="O394" s="6">
        <v>154400</v>
      </c>
      <c r="P394" s="4">
        <f>E394/H394</f>
        <v>199.33774834437085</v>
      </c>
    </row>
    <row r="395" spans="1:17" x14ac:dyDescent="0.25">
      <c r="A395" t="s">
        <v>263</v>
      </c>
      <c r="B395" t="s">
        <v>264</v>
      </c>
      <c r="C395">
        <v>18</v>
      </c>
      <c r="D395" s="1">
        <v>44516</v>
      </c>
      <c r="E395" s="6">
        <v>223000</v>
      </c>
      <c r="F395" t="s">
        <v>1</v>
      </c>
      <c r="G395">
        <v>1957</v>
      </c>
      <c r="H395">
        <v>1528</v>
      </c>
      <c r="I395">
        <v>0.24</v>
      </c>
      <c r="J395" t="s">
        <v>2</v>
      </c>
      <c r="K395">
        <v>484</v>
      </c>
      <c r="L395">
        <v>1</v>
      </c>
      <c r="M395">
        <v>1</v>
      </c>
      <c r="N395" s="6">
        <v>99000</v>
      </c>
      <c r="O395" s="6">
        <v>93381</v>
      </c>
      <c r="P395" s="4">
        <f t="shared" si="4"/>
        <v>145.94240837696336</v>
      </c>
    </row>
    <row r="396" spans="1:17" x14ac:dyDescent="0.25">
      <c r="D396" s="1"/>
      <c r="P396" s="3">
        <f>AVERAGE(P368:P395)</f>
        <v>159.7539956818103</v>
      </c>
      <c r="Q396" s="2" t="s">
        <v>379</v>
      </c>
    </row>
    <row r="397" spans="1:17" x14ac:dyDescent="0.25">
      <c r="D397" s="1"/>
    </row>
    <row r="398" spans="1:17" s="2" customFormat="1" x14ac:dyDescent="0.25">
      <c r="A398" s="2" t="s">
        <v>361</v>
      </c>
      <c r="B398" s="2" t="s">
        <v>371</v>
      </c>
      <c r="C398" s="2" t="s">
        <v>362</v>
      </c>
      <c r="D398" s="2" t="s">
        <v>363</v>
      </c>
      <c r="E398" s="5" t="s">
        <v>364</v>
      </c>
      <c r="F398" s="2" t="s">
        <v>365</v>
      </c>
      <c r="G398" s="2" t="s">
        <v>366</v>
      </c>
      <c r="H398" s="2" t="s">
        <v>367</v>
      </c>
      <c r="I398" s="2" t="s">
        <v>368</v>
      </c>
      <c r="J398" s="2" t="s">
        <v>369</v>
      </c>
      <c r="K398" s="2" t="s">
        <v>370</v>
      </c>
      <c r="L398" s="2" t="s">
        <v>372</v>
      </c>
      <c r="M398" s="2" t="s">
        <v>373</v>
      </c>
      <c r="N398" s="5" t="s">
        <v>374</v>
      </c>
      <c r="O398" s="5" t="s">
        <v>375</v>
      </c>
      <c r="P398" s="3" t="s">
        <v>376</v>
      </c>
    </row>
    <row r="399" spans="1:17" x14ac:dyDescent="0.25">
      <c r="A399" t="s">
        <v>352</v>
      </c>
      <c r="B399" t="s">
        <v>354</v>
      </c>
      <c r="C399">
        <v>18</v>
      </c>
      <c r="D399" s="1">
        <v>44309</v>
      </c>
      <c r="E399" s="6">
        <v>190000</v>
      </c>
      <c r="F399" t="s">
        <v>353</v>
      </c>
      <c r="G399">
        <v>0</v>
      </c>
      <c r="H399">
        <v>1123</v>
      </c>
      <c r="I399">
        <v>0.11899999999999999</v>
      </c>
      <c r="J399" t="s">
        <v>2</v>
      </c>
      <c r="K399">
        <v>264</v>
      </c>
      <c r="L399">
        <v>1</v>
      </c>
      <c r="M399">
        <v>0</v>
      </c>
      <c r="N399" s="6">
        <v>66600</v>
      </c>
      <c r="O399" s="6">
        <v>60726</v>
      </c>
      <c r="P399" s="4">
        <f>E399/H399</f>
        <v>169.18967052537846</v>
      </c>
    </row>
    <row r="400" spans="1:17" x14ac:dyDescent="0.25">
      <c r="A400" t="s">
        <v>104</v>
      </c>
      <c r="B400" t="s">
        <v>105</v>
      </c>
      <c r="C400">
        <v>18</v>
      </c>
      <c r="D400" s="1">
        <v>45027</v>
      </c>
      <c r="E400" s="6">
        <v>168000</v>
      </c>
      <c r="F400" t="s">
        <v>353</v>
      </c>
      <c r="G400">
        <v>1950</v>
      </c>
      <c r="H400">
        <v>1182</v>
      </c>
      <c r="I400">
        <v>0.16700000000000001</v>
      </c>
      <c r="J400" t="s">
        <v>2</v>
      </c>
      <c r="K400">
        <v>280</v>
      </c>
      <c r="L400">
        <v>1</v>
      </c>
      <c r="M400">
        <v>0</v>
      </c>
      <c r="N400" s="6">
        <v>80600</v>
      </c>
      <c r="O400" s="6">
        <v>80600</v>
      </c>
      <c r="P400" s="4">
        <f>E400/H400</f>
        <v>142.13197969543148</v>
      </c>
    </row>
    <row r="401" spans="1:17" x14ac:dyDescent="0.25">
      <c r="D401" s="1"/>
      <c r="P401" s="3">
        <f>AVERAGE(P399:P400)</f>
        <v>155.66082511040497</v>
      </c>
      <c r="Q401" s="2" t="s">
        <v>379</v>
      </c>
    </row>
    <row r="402" spans="1:17" x14ac:dyDescent="0.25">
      <c r="D402" s="1"/>
    </row>
    <row r="403" spans="1:17" s="2" customFormat="1" x14ac:dyDescent="0.25">
      <c r="A403" s="2" t="s">
        <v>361</v>
      </c>
      <c r="B403" s="2" t="s">
        <v>371</v>
      </c>
      <c r="C403" s="2" t="s">
        <v>362</v>
      </c>
      <c r="D403" s="2" t="s">
        <v>363</v>
      </c>
      <c r="E403" s="5" t="s">
        <v>364</v>
      </c>
      <c r="F403" s="2" t="s">
        <v>365</v>
      </c>
      <c r="G403" s="2" t="s">
        <v>366</v>
      </c>
      <c r="H403" s="2" t="s">
        <v>367</v>
      </c>
      <c r="I403" s="2" t="s">
        <v>368</v>
      </c>
      <c r="J403" s="2" t="s">
        <v>369</v>
      </c>
      <c r="K403" s="2" t="s">
        <v>370</v>
      </c>
      <c r="L403" s="2" t="s">
        <v>372</v>
      </c>
      <c r="M403" s="2" t="s">
        <v>373</v>
      </c>
      <c r="N403" s="5" t="s">
        <v>374</v>
      </c>
      <c r="O403" s="5" t="s">
        <v>375</v>
      </c>
      <c r="P403" s="3" t="s">
        <v>376</v>
      </c>
    </row>
    <row r="404" spans="1:17" x14ac:dyDescent="0.25">
      <c r="A404" t="s">
        <v>139</v>
      </c>
      <c r="B404" t="s">
        <v>140</v>
      </c>
      <c r="C404">
        <v>18</v>
      </c>
      <c r="D404" s="1">
        <v>44887</v>
      </c>
      <c r="E404" s="6">
        <v>155000</v>
      </c>
      <c r="F404" t="s">
        <v>377</v>
      </c>
      <c r="G404">
        <v>1935</v>
      </c>
      <c r="H404">
        <v>1194</v>
      </c>
      <c r="I404">
        <v>0.11799999999999999</v>
      </c>
      <c r="J404" t="s">
        <v>2</v>
      </c>
      <c r="K404">
        <v>461</v>
      </c>
      <c r="L404">
        <v>1</v>
      </c>
      <c r="M404">
        <v>0</v>
      </c>
      <c r="N404" s="6">
        <v>67000</v>
      </c>
      <c r="O404" s="6">
        <v>66885</v>
      </c>
      <c r="P404" s="4">
        <f>E404/H404</f>
        <v>129.81574539363484</v>
      </c>
    </row>
    <row r="405" spans="1:17" x14ac:dyDescent="0.25">
      <c r="A405" t="s">
        <v>139</v>
      </c>
      <c r="B405" t="s">
        <v>140</v>
      </c>
      <c r="C405">
        <v>18</v>
      </c>
      <c r="D405" s="1">
        <v>44484</v>
      </c>
      <c r="E405" s="6">
        <v>73000</v>
      </c>
      <c r="F405" t="s">
        <v>377</v>
      </c>
      <c r="G405">
        <v>1935</v>
      </c>
      <c r="H405">
        <v>1194</v>
      </c>
      <c r="I405">
        <v>0.11799999999999999</v>
      </c>
      <c r="J405" t="s">
        <v>2</v>
      </c>
      <c r="K405">
        <v>461</v>
      </c>
      <c r="L405">
        <v>1</v>
      </c>
      <c r="M405">
        <v>0</v>
      </c>
      <c r="N405" s="6">
        <v>67000</v>
      </c>
      <c r="O405" s="6">
        <v>66885</v>
      </c>
      <c r="P405" s="4">
        <f>E405/H405</f>
        <v>61.139028475711896</v>
      </c>
    </row>
    <row r="406" spans="1:17" x14ac:dyDescent="0.25">
      <c r="D406" s="1"/>
      <c r="P406" s="3">
        <f>AVERAGE(P404:P405)</f>
        <v>95.477386934673376</v>
      </c>
      <c r="Q406" s="2" t="s">
        <v>379</v>
      </c>
    </row>
    <row r="407" spans="1:17" x14ac:dyDescent="0.25">
      <c r="D407" s="1"/>
    </row>
    <row r="408" spans="1:17" s="2" customFormat="1" x14ac:dyDescent="0.25">
      <c r="A408" s="2" t="s">
        <v>361</v>
      </c>
      <c r="B408" s="2" t="s">
        <v>371</v>
      </c>
      <c r="C408" s="2" t="s">
        <v>362</v>
      </c>
      <c r="D408" s="2" t="s">
        <v>363</v>
      </c>
      <c r="E408" s="5" t="s">
        <v>364</v>
      </c>
      <c r="F408" s="2" t="s">
        <v>365</v>
      </c>
      <c r="G408" s="2" t="s">
        <v>366</v>
      </c>
      <c r="H408" s="2" t="s">
        <v>367</v>
      </c>
      <c r="I408" s="2" t="s">
        <v>368</v>
      </c>
      <c r="J408" s="2" t="s">
        <v>369</v>
      </c>
      <c r="K408" s="2" t="s">
        <v>370</v>
      </c>
      <c r="L408" s="2" t="s">
        <v>372</v>
      </c>
      <c r="M408" s="2" t="s">
        <v>373</v>
      </c>
      <c r="N408" s="5" t="s">
        <v>374</v>
      </c>
      <c r="O408" s="5" t="s">
        <v>375</v>
      </c>
      <c r="P408" s="3" t="s">
        <v>376</v>
      </c>
    </row>
    <row r="409" spans="1:17" x14ac:dyDescent="0.25">
      <c r="A409" t="s">
        <v>209</v>
      </c>
      <c r="B409" t="s">
        <v>210</v>
      </c>
      <c r="C409">
        <v>18</v>
      </c>
      <c r="D409" s="1">
        <v>44697</v>
      </c>
      <c r="E409" s="6">
        <v>199900</v>
      </c>
      <c r="F409" t="s">
        <v>29</v>
      </c>
      <c r="G409">
        <v>1960</v>
      </c>
      <c r="H409">
        <v>1503</v>
      </c>
      <c r="I409">
        <v>0.126</v>
      </c>
      <c r="J409" t="s">
        <v>2</v>
      </c>
      <c r="K409">
        <v>528</v>
      </c>
      <c r="L409">
        <v>1</v>
      </c>
      <c r="M409">
        <v>1</v>
      </c>
      <c r="N409" s="6">
        <v>84200</v>
      </c>
      <c r="O409" s="6">
        <v>84200</v>
      </c>
      <c r="P409" s="4">
        <f>E409/H409</f>
        <v>133.00066533599468</v>
      </c>
    </row>
    <row r="410" spans="1:17" x14ac:dyDescent="0.25">
      <c r="A410" t="s">
        <v>332</v>
      </c>
      <c r="B410" t="s">
        <v>333</v>
      </c>
      <c r="C410">
        <v>18</v>
      </c>
      <c r="D410" s="1">
        <v>44349</v>
      </c>
      <c r="E410" s="6">
        <v>195000</v>
      </c>
      <c r="F410" t="s">
        <v>29</v>
      </c>
      <c r="G410">
        <v>1963</v>
      </c>
      <c r="H410">
        <v>1560</v>
      </c>
      <c r="I410">
        <v>0.124</v>
      </c>
      <c r="J410" t="s">
        <v>2</v>
      </c>
      <c r="K410">
        <v>484</v>
      </c>
      <c r="L410">
        <v>1</v>
      </c>
      <c r="M410">
        <v>0</v>
      </c>
      <c r="N410" s="6">
        <v>85500</v>
      </c>
      <c r="O410" s="6">
        <v>78387</v>
      </c>
      <c r="P410" s="4">
        <f t="shared" ref="P410:P413" si="5">E410/H410</f>
        <v>125</v>
      </c>
    </row>
    <row r="411" spans="1:17" x14ac:dyDescent="0.25">
      <c r="A411" t="s">
        <v>197</v>
      </c>
      <c r="B411" t="s">
        <v>198</v>
      </c>
      <c r="C411">
        <v>18</v>
      </c>
      <c r="D411" s="1">
        <v>44733</v>
      </c>
      <c r="E411" s="6">
        <v>195000</v>
      </c>
      <c r="F411" t="s">
        <v>29</v>
      </c>
      <c r="G411">
        <v>1963</v>
      </c>
      <c r="H411">
        <v>1573</v>
      </c>
      <c r="I411">
        <v>0.12</v>
      </c>
      <c r="J411" t="s">
        <v>2</v>
      </c>
      <c r="K411">
        <v>528</v>
      </c>
      <c r="L411">
        <v>1</v>
      </c>
      <c r="M411">
        <v>1</v>
      </c>
      <c r="N411" s="6">
        <v>82400</v>
      </c>
      <c r="O411" s="6">
        <v>82110</v>
      </c>
      <c r="P411" s="4">
        <f t="shared" si="5"/>
        <v>123.96694214876032</v>
      </c>
    </row>
    <row r="412" spans="1:17" x14ac:dyDescent="0.25">
      <c r="A412" t="s">
        <v>160</v>
      </c>
      <c r="B412" t="s">
        <v>161</v>
      </c>
      <c r="C412">
        <v>18</v>
      </c>
      <c r="D412" s="1">
        <v>44832</v>
      </c>
      <c r="E412" s="6">
        <v>185000</v>
      </c>
      <c r="F412" t="s">
        <v>29</v>
      </c>
      <c r="G412">
        <v>1960</v>
      </c>
      <c r="H412">
        <v>1870</v>
      </c>
      <c r="I412">
        <v>0.16400000000000001</v>
      </c>
      <c r="J412" t="s">
        <v>2</v>
      </c>
      <c r="K412">
        <v>528</v>
      </c>
      <c r="L412">
        <v>1</v>
      </c>
      <c r="M412">
        <v>0</v>
      </c>
      <c r="N412" s="6">
        <v>93100</v>
      </c>
      <c r="O412" s="6">
        <v>93100</v>
      </c>
      <c r="P412" s="4">
        <f t="shared" si="5"/>
        <v>98.930481283422466</v>
      </c>
    </row>
    <row r="413" spans="1:17" x14ac:dyDescent="0.25">
      <c r="A413" t="s">
        <v>295</v>
      </c>
      <c r="B413" t="s">
        <v>297</v>
      </c>
      <c r="C413">
        <v>18</v>
      </c>
      <c r="D413" s="1">
        <v>44431</v>
      </c>
      <c r="E413" s="6">
        <v>275000</v>
      </c>
      <c r="F413" t="s">
        <v>296</v>
      </c>
      <c r="G413">
        <v>1972</v>
      </c>
      <c r="H413">
        <v>2079</v>
      </c>
      <c r="I413">
        <v>0.13200000000000001</v>
      </c>
      <c r="J413" t="s">
        <v>2</v>
      </c>
      <c r="K413">
        <v>420</v>
      </c>
      <c r="L413">
        <v>1</v>
      </c>
      <c r="M413">
        <v>1</v>
      </c>
      <c r="N413" s="6">
        <v>157800</v>
      </c>
      <c r="O413" s="6">
        <v>141781</v>
      </c>
      <c r="P413" s="4">
        <f t="shared" si="5"/>
        <v>132.27513227513228</v>
      </c>
    </row>
    <row r="414" spans="1:17" x14ac:dyDescent="0.25">
      <c r="D414" s="1"/>
      <c r="P414" s="3">
        <f>AVERAGE(P409:P413)</f>
        <v>122.63464420866194</v>
      </c>
      <c r="Q414" s="2" t="s">
        <v>379</v>
      </c>
    </row>
    <row r="415" spans="1:17" x14ac:dyDescent="0.25">
      <c r="D415" s="1"/>
    </row>
    <row r="416" spans="1:17" s="2" customFormat="1" x14ac:dyDescent="0.25">
      <c r="A416" s="2" t="s">
        <v>361</v>
      </c>
      <c r="B416" s="2" t="s">
        <v>371</v>
      </c>
      <c r="C416" s="2" t="s">
        <v>362</v>
      </c>
      <c r="D416" s="2" t="s">
        <v>363</v>
      </c>
      <c r="E416" s="5" t="s">
        <v>364</v>
      </c>
      <c r="F416" s="2" t="s">
        <v>365</v>
      </c>
      <c r="G416" s="2" t="s">
        <v>366</v>
      </c>
      <c r="H416" s="2" t="s">
        <v>367</v>
      </c>
      <c r="I416" s="2" t="s">
        <v>368</v>
      </c>
      <c r="J416" s="2" t="s">
        <v>369</v>
      </c>
      <c r="K416" s="2" t="s">
        <v>370</v>
      </c>
      <c r="L416" s="2" t="s">
        <v>372</v>
      </c>
      <c r="M416" s="2" t="s">
        <v>373</v>
      </c>
      <c r="N416" s="5" t="s">
        <v>374</v>
      </c>
      <c r="O416" s="5" t="s">
        <v>375</v>
      </c>
      <c r="P416" s="3" t="s">
        <v>376</v>
      </c>
    </row>
    <row r="417" spans="1:17" x14ac:dyDescent="0.25">
      <c r="A417" t="s">
        <v>250</v>
      </c>
      <c r="B417" t="s">
        <v>251</v>
      </c>
      <c r="C417">
        <v>18</v>
      </c>
      <c r="D417" s="1">
        <v>44553</v>
      </c>
      <c r="E417" s="6">
        <v>110000</v>
      </c>
      <c r="F417" t="s">
        <v>18</v>
      </c>
      <c r="G417">
        <v>1920</v>
      </c>
      <c r="H417">
        <v>1248</v>
      </c>
      <c r="I417">
        <v>0.11</v>
      </c>
      <c r="J417" t="s">
        <v>2</v>
      </c>
      <c r="K417">
        <v>576</v>
      </c>
      <c r="L417">
        <v>1</v>
      </c>
      <c r="M417">
        <v>1</v>
      </c>
      <c r="N417" s="6">
        <v>69000</v>
      </c>
      <c r="O417" s="6">
        <v>61496</v>
      </c>
      <c r="P417" s="4">
        <f>E417/H417</f>
        <v>88.141025641025635</v>
      </c>
    </row>
    <row r="418" spans="1:17" x14ac:dyDescent="0.25">
      <c r="A418" t="s">
        <v>145</v>
      </c>
      <c r="B418" t="s">
        <v>146</v>
      </c>
      <c r="C418">
        <v>18</v>
      </c>
      <c r="D418" s="1">
        <v>44865</v>
      </c>
      <c r="E418" s="6">
        <v>230000</v>
      </c>
      <c r="F418" t="s">
        <v>18</v>
      </c>
      <c r="G418">
        <v>1986</v>
      </c>
      <c r="H418">
        <v>1287</v>
      </c>
      <c r="I418">
        <v>0.17899999999999999</v>
      </c>
      <c r="J418" t="s">
        <v>2</v>
      </c>
      <c r="K418">
        <v>390</v>
      </c>
      <c r="L418">
        <v>1</v>
      </c>
      <c r="M418">
        <v>1</v>
      </c>
      <c r="N418" s="6">
        <v>129000</v>
      </c>
      <c r="O418" s="6">
        <v>129000</v>
      </c>
      <c r="P418" s="4">
        <f t="shared" ref="P418:P422" si="6">E418/H418</f>
        <v>178.71017871017872</v>
      </c>
    </row>
    <row r="419" spans="1:17" x14ac:dyDescent="0.25">
      <c r="A419" t="s">
        <v>330</v>
      </c>
      <c r="B419" t="s">
        <v>331</v>
      </c>
      <c r="C419">
        <v>18</v>
      </c>
      <c r="D419" s="1">
        <v>44350</v>
      </c>
      <c r="E419" s="6">
        <v>200000</v>
      </c>
      <c r="F419" t="s">
        <v>18</v>
      </c>
      <c r="G419">
        <v>1950</v>
      </c>
      <c r="H419">
        <v>1440</v>
      </c>
      <c r="I419">
        <v>0.23799999999999999</v>
      </c>
      <c r="J419" t="s">
        <v>2</v>
      </c>
      <c r="K419">
        <v>576</v>
      </c>
      <c r="L419">
        <v>1</v>
      </c>
      <c r="M419">
        <v>0</v>
      </c>
      <c r="N419" s="6">
        <v>109400</v>
      </c>
      <c r="O419" s="6">
        <v>102201</v>
      </c>
      <c r="P419" s="4">
        <f t="shared" si="6"/>
        <v>138.88888888888889</v>
      </c>
    </row>
    <row r="420" spans="1:17" x14ac:dyDescent="0.25">
      <c r="A420" t="s">
        <v>94</v>
      </c>
      <c r="B420" t="s">
        <v>95</v>
      </c>
      <c r="C420">
        <v>18</v>
      </c>
      <c r="D420" s="1">
        <v>45043</v>
      </c>
      <c r="E420" s="6">
        <v>150000</v>
      </c>
      <c r="F420" t="s">
        <v>18</v>
      </c>
      <c r="G420">
        <v>1957</v>
      </c>
      <c r="H420">
        <v>1472</v>
      </c>
      <c r="I420">
        <v>0.106</v>
      </c>
      <c r="J420" t="s">
        <v>2</v>
      </c>
      <c r="K420">
        <v>0</v>
      </c>
      <c r="L420">
        <v>1</v>
      </c>
      <c r="M420">
        <v>1</v>
      </c>
      <c r="N420" s="6">
        <v>75700</v>
      </c>
      <c r="O420" s="6">
        <v>75700</v>
      </c>
      <c r="P420" s="4">
        <f t="shared" si="6"/>
        <v>101.90217391304348</v>
      </c>
    </row>
    <row r="421" spans="1:17" x14ac:dyDescent="0.25">
      <c r="A421" t="s">
        <v>338</v>
      </c>
      <c r="B421" t="s">
        <v>339</v>
      </c>
      <c r="C421">
        <v>18</v>
      </c>
      <c r="D421" s="1">
        <v>44319</v>
      </c>
      <c r="E421" s="6">
        <v>220000</v>
      </c>
      <c r="F421" t="s">
        <v>18</v>
      </c>
      <c r="G421">
        <v>1976</v>
      </c>
      <c r="H421">
        <v>1519</v>
      </c>
      <c r="I421">
        <v>0.25</v>
      </c>
      <c r="J421" t="s">
        <v>2</v>
      </c>
      <c r="K421">
        <v>484</v>
      </c>
      <c r="L421">
        <v>1</v>
      </c>
      <c r="M421">
        <v>1</v>
      </c>
      <c r="N421" s="6">
        <v>134300</v>
      </c>
      <c r="O421" s="6">
        <v>123921</v>
      </c>
      <c r="P421" s="4">
        <f t="shared" si="6"/>
        <v>144.83212639894668</v>
      </c>
    </row>
    <row r="422" spans="1:17" x14ac:dyDescent="0.25">
      <c r="A422" t="s">
        <v>348</v>
      </c>
      <c r="B422" t="s">
        <v>349</v>
      </c>
      <c r="C422">
        <v>18</v>
      </c>
      <c r="D422" s="1">
        <v>44313</v>
      </c>
      <c r="E422" s="6">
        <v>255000</v>
      </c>
      <c r="F422" t="s">
        <v>18</v>
      </c>
      <c r="G422">
        <v>1967</v>
      </c>
      <c r="H422">
        <v>2066</v>
      </c>
      <c r="I422">
        <v>0.14299999999999999</v>
      </c>
      <c r="J422" t="s">
        <v>2</v>
      </c>
      <c r="K422">
        <v>576</v>
      </c>
      <c r="L422">
        <v>2</v>
      </c>
      <c r="M422">
        <v>0</v>
      </c>
      <c r="N422" s="6">
        <v>130900</v>
      </c>
      <c r="O422" s="6">
        <v>117857</v>
      </c>
      <c r="P422" s="4">
        <f t="shared" si="6"/>
        <v>123.4269119070668</v>
      </c>
    </row>
    <row r="423" spans="1:17" x14ac:dyDescent="0.25">
      <c r="D423" s="1"/>
      <c r="P423" s="3">
        <f>AVERAGE(P417:P422)</f>
        <v>129.31688424319171</v>
      </c>
      <c r="Q423" s="2" t="s">
        <v>379</v>
      </c>
    </row>
    <row r="424" spans="1:17" x14ac:dyDescent="0.25">
      <c r="D424" s="1"/>
      <c r="P424" s="3"/>
      <c r="Q424" s="2"/>
    </row>
    <row r="425" spans="1:17" x14ac:dyDescent="0.25">
      <c r="D425" s="1"/>
      <c r="P425" s="3"/>
      <c r="Q425" s="2"/>
    </row>
    <row r="426" spans="1:17" x14ac:dyDescent="0.25">
      <c r="D426" s="1"/>
      <c r="P426" s="3"/>
      <c r="Q426" s="2"/>
    </row>
    <row r="427" spans="1:17" x14ac:dyDescent="0.25">
      <c r="D427" s="1"/>
      <c r="P427" s="3"/>
      <c r="Q427" s="2"/>
    </row>
    <row r="428" spans="1:17" s="2" customFormat="1" x14ac:dyDescent="0.25">
      <c r="A428" s="2" t="s">
        <v>361</v>
      </c>
      <c r="B428" s="2" t="s">
        <v>371</v>
      </c>
      <c r="C428" s="2" t="s">
        <v>362</v>
      </c>
      <c r="D428" s="2" t="s">
        <v>363</v>
      </c>
      <c r="E428" s="5" t="s">
        <v>364</v>
      </c>
      <c r="F428" s="2" t="s">
        <v>365</v>
      </c>
      <c r="G428" s="2" t="s">
        <v>366</v>
      </c>
      <c r="H428" s="2" t="s">
        <v>367</v>
      </c>
      <c r="I428" s="2" t="s">
        <v>368</v>
      </c>
      <c r="J428" s="2" t="s">
        <v>369</v>
      </c>
      <c r="K428" s="2" t="s">
        <v>370</v>
      </c>
      <c r="L428" s="2" t="s">
        <v>372</v>
      </c>
      <c r="M428" s="2" t="s">
        <v>373</v>
      </c>
      <c r="N428" s="5" t="s">
        <v>374</v>
      </c>
      <c r="O428" s="5" t="s">
        <v>375</v>
      </c>
      <c r="P428" s="3" t="s">
        <v>376</v>
      </c>
    </row>
    <row r="429" spans="1:17" x14ac:dyDescent="0.25">
      <c r="A429" t="s">
        <v>205</v>
      </c>
      <c r="B429" t="s">
        <v>206</v>
      </c>
      <c r="C429">
        <v>19</v>
      </c>
      <c r="D429" s="1">
        <v>44712</v>
      </c>
      <c r="E429" s="6">
        <v>375000</v>
      </c>
      <c r="F429" t="s">
        <v>1</v>
      </c>
      <c r="G429">
        <v>1954</v>
      </c>
      <c r="H429">
        <v>1342</v>
      </c>
      <c r="I429">
        <v>0.24099999999999999</v>
      </c>
      <c r="J429" t="s">
        <v>2</v>
      </c>
      <c r="K429">
        <v>528</v>
      </c>
      <c r="L429">
        <v>1</v>
      </c>
      <c r="M429">
        <v>0</v>
      </c>
      <c r="N429" s="6">
        <v>162900</v>
      </c>
      <c r="O429" s="6">
        <v>162780</v>
      </c>
      <c r="P429" s="4">
        <f>E429/H429</f>
        <v>279.43368107302535</v>
      </c>
    </row>
    <row r="430" spans="1:17" x14ac:dyDescent="0.25">
      <c r="A430" t="s">
        <v>87</v>
      </c>
      <c r="B430" t="s">
        <v>88</v>
      </c>
      <c r="C430">
        <v>19</v>
      </c>
      <c r="D430" s="1">
        <v>45058</v>
      </c>
      <c r="E430" s="6">
        <v>355000</v>
      </c>
      <c r="F430" t="s">
        <v>1</v>
      </c>
      <c r="G430">
        <v>1972</v>
      </c>
      <c r="H430">
        <v>1506</v>
      </c>
      <c r="I430">
        <v>0.22900000000000001</v>
      </c>
      <c r="J430" t="s">
        <v>2</v>
      </c>
      <c r="K430">
        <v>622</v>
      </c>
      <c r="L430">
        <v>1</v>
      </c>
      <c r="M430">
        <v>1</v>
      </c>
      <c r="N430" s="6">
        <v>177600</v>
      </c>
      <c r="O430" s="6">
        <v>177600</v>
      </c>
      <c r="P430" s="4">
        <f>E430/H430</f>
        <v>235.72377158034527</v>
      </c>
    </row>
    <row r="431" spans="1:17" x14ac:dyDescent="0.25">
      <c r="D431" s="1"/>
      <c r="P431" s="3">
        <f>AVERAGE(P429:P430)</f>
        <v>257.57872632668534</v>
      </c>
      <c r="Q431" s="2" t="s">
        <v>379</v>
      </c>
    </row>
    <row r="432" spans="1:17" x14ac:dyDescent="0.25">
      <c r="D432" s="1"/>
      <c r="P432" s="3"/>
      <c r="Q432" s="2"/>
    </row>
    <row r="433" spans="1:17" s="2" customFormat="1" x14ac:dyDescent="0.25">
      <c r="A433" s="2" t="s">
        <v>361</v>
      </c>
      <c r="B433" s="2" t="s">
        <v>371</v>
      </c>
      <c r="C433" s="2" t="s">
        <v>362</v>
      </c>
      <c r="D433" s="2" t="s">
        <v>363</v>
      </c>
      <c r="E433" s="5" t="s">
        <v>364</v>
      </c>
      <c r="F433" s="2" t="s">
        <v>365</v>
      </c>
      <c r="G433" s="2" t="s">
        <v>366</v>
      </c>
      <c r="H433" s="2" t="s">
        <v>367</v>
      </c>
      <c r="I433" s="2" t="s">
        <v>368</v>
      </c>
      <c r="J433" s="2" t="s">
        <v>369</v>
      </c>
      <c r="K433" s="2" t="s">
        <v>370</v>
      </c>
      <c r="L433" s="2" t="s">
        <v>372</v>
      </c>
      <c r="M433" s="2" t="s">
        <v>373</v>
      </c>
      <c r="N433" s="5" t="s">
        <v>374</v>
      </c>
      <c r="O433" s="5" t="s">
        <v>375</v>
      </c>
      <c r="P433" s="3" t="s">
        <v>376</v>
      </c>
    </row>
    <row r="434" spans="1:17" x14ac:dyDescent="0.25">
      <c r="A434" t="s">
        <v>346</v>
      </c>
      <c r="B434" t="s">
        <v>347</v>
      </c>
      <c r="C434">
        <v>19</v>
      </c>
      <c r="D434" s="1">
        <v>44315</v>
      </c>
      <c r="E434" s="6">
        <v>365000</v>
      </c>
      <c r="F434" t="s">
        <v>378</v>
      </c>
      <c r="G434">
        <v>1930</v>
      </c>
      <c r="H434">
        <v>1727</v>
      </c>
      <c r="I434">
        <v>0.11700000000000001</v>
      </c>
      <c r="J434" t="s">
        <v>2</v>
      </c>
      <c r="K434">
        <v>0</v>
      </c>
      <c r="L434">
        <v>2</v>
      </c>
      <c r="M434">
        <v>0</v>
      </c>
      <c r="N434" s="6">
        <v>138800</v>
      </c>
      <c r="O434" s="6">
        <v>126015</v>
      </c>
      <c r="P434" s="4">
        <f>E434/H434</f>
        <v>211.34916039374639</v>
      </c>
    </row>
    <row r="435" spans="1:17" x14ac:dyDescent="0.25">
      <c r="D435" s="1"/>
    </row>
    <row r="436" spans="1:17" s="2" customFormat="1" x14ac:dyDescent="0.25">
      <c r="A436" s="2" t="s">
        <v>361</v>
      </c>
      <c r="B436" s="2" t="s">
        <v>371</v>
      </c>
      <c r="C436" s="2" t="s">
        <v>362</v>
      </c>
      <c r="D436" s="2" t="s">
        <v>363</v>
      </c>
      <c r="E436" s="5" t="s">
        <v>364</v>
      </c>
      <c r="F436" s="2" t="s">
        <v>365</v>
      </c>
      <c r="G436" s="2" t="s">
        <v>366</v>
      </c>
      <c r="H436" s="2" t="s">
        <v>367</v>
      </c>
      <c r="I436" s="2" t="s">
        <v>368</v>
      </c>
      <c r="J436" s="2" t="s">
        <v>369</v>
      </c>
      <c r="K436" s="2" t="s">
        <v>370</v>
      </c>
      <c r="L436" s="2" t="s">
        <v>372</v>
      </c>
      <c r="M436" s="2" t="s">
        <v>373</v>
      </c>
      <c r="N436" s="5" t="s">
        <v>374</v>
      </c>
      <c r="O436" s="5" t="s">
        <v>375</v>
      </c>
      <c r="P436" s="3" t="s">
        <v>376</v>
      </c>
    </row>
    <row r="437" spans="1:17" x14ac:dyDescent="0.25">
      <c r="A437" t="s">
        <v>17</v>
      </c>
      <c r="B437" t="s">
        <v>19</v>
      </c>
      <c r="C437">
        <v>19</v>
      </c>
      <c r="D437" s="1">
        <v>45229</v>
      </c>
      <c r="E437" s="6">
        <v>365000</v>
      </c>
      <c r="F437" t="s">
        <v>18</v>
      </c>
      <c r="G437">
        <v>1930</v>
      </c>
      <c r="H437">
        <v>1600</v>
      </c>
      <c r="I437">
        <v>0.10199999999999999</v>
      </c>
      <c r="J437" t="s">
        <v>2</v>
      </c>
      <c r="K437">
        <v>252</v>
      </c>
      <c r="L437">
        <v>2</v>
      </c>
      <c r="M437">
        <v>0</v>
      </c>
      <c r="N437" s="6">
        <v>144100</v>
      </c>
      <c r="O437" s="6">
        <v>144100</v>
      </c>
      <c r="P437" s="4">
        <f>E437/H437</f>
        <v>228.125</v>
      </c>
    </row>
    <row r="438" spans="1:17" x14ac:dyDescent="0.25">
      <c r="A438" t="s">
        <v>238</v>
      </c>
      <c r="B438" t="s">
        <v>239</v>
      </c>
      <c r="C438">
        <v>19</v>
      </c>
      <c r="D438" s="1">
        <v>44628</v>
      </c>
      <c r="E438" s="6">
        <v>605000</v>
      </c>
      <c r="F438" t="s">
        <v>18</v>
      </c>
      <c r="G438">
        <v>1970</v>
      </c>
      <c r="H438">
        <v>2046</v>
      </c>
      <c r="I438">
        <v>0.20100000000000001</v>
      </c>
      <c r="J438" t="s">
        <v>2</v>
      </c>
      <c r="K438">
        <v>315</v>
      </c>
      <c r="L438">
        <v>2</v>
      </c>
      <c r="M438">
        <v>0</v>
      </c>
      <c r="N438" s="6">
        <v>242200</v>
      </c>
      <c r="O438" s="6">
        <v>241710</v>
      </c>
      <c r="P438" s="4">
        <f t="shared" ref="P438:P441" si="7">E438/H438</f>
        <v>295.69892473118279</v>
      </c>
    </row>
    <row r="439" spans="1:17" x14ac:dyDescent="0.25">
      <c r="A439" t="s">
        <v>289</v>
      </c>
      <c r="B439" t="s">
        <v>290</v>
      </c>
      <c r="C439">
        <v>19</v>
      </c>
      <c r="D439" s="1">
        <v>44440</v>
      </c>
      <c r="E439" s="6">
        <v>510000</v>
      </c>
      <c r="F439" t="s">
        <v>18</v>
      </c>
      <c r="G439">
        <v>1986</v>
      </c>
      <c r="H439">
        <v>2509</v>
      </c>
      <c r="I439">
        <v>0.156</v>
      </c>
      <c r="J439" t="s">
        <v>2</v>
      </c>
      <c r="K439">
        <v>546</v>
      </c>
      <c r="L439">
        <v>2</v>
      </c>
      <c r="M439">
        <v>1</v>
      </c>
      <c r="N439" s="6">
        <v>375000</v>
      </c>
      <c r="O439" s="6">
        <v>312448</v>
      </c>
      <c r="P439" s="4">
        <f t="shared" si="7"/>
        <v>203.26823435631727</v>
      </c>
    </row>
    <row r="440" spans="1:17" x14ac:dyDescent="0.25">
      <c r="A440" t="s">
        <v>322</v>
      </c>
      <c r="B440" t="s">
        <v>323</v>
      </c>
      <c r="C440">
        <v>19</v>
      </c>
      <c r="D440" s="1">
        <v>44361</v>
      </c>
      <c r="E440" s="6">
        <v>610000</v>
      </c>
      <c r="F440" t="s">
        <v>18</v>
      </c>
      <c r="G440">
        <v>1947</v>
      </c>
      <c r="H440">
        <v>3181</v>
      </c>
      <c r="I440">
        <v>0.158</v>
      </c>
      <c r="J440" t="s">
        <v>2</v>
      </c>
      <c r="K440">
        <v>1007</v>
      </c>
      <c r="L440">
        <v>2</v>
      </c>
      <c r="M440">
        <v>1</v>
      </c>
      <c r="N440" s="6">
        <v>248600</v>
      </c>
      <c r="O440" s="6">
        <v>208372</v>
      </c>
      <c r="P440" s="4">
        <f t="shared" si="7"/>
        <v>191.76359635334799</v>
      </c>
    </row>
    <row r="441" spans="1:17" x14ac:dyDescent="0.25">
      <c r="A441" t="s">
        <v>173</v>
      </c>
      <c r="B441" t="s">
        <v>174</v>
      </c>
      <c r="C441">
        <v>19</v>
      </c>
      <c r="D441" s="1">
        <v>44802</v>
      </c>
      <c r="E441" s="6">
        <v>1175000</v>
      </c>
      <c r="F441" t="s">
        <v>26</v>
      </c>
      <c r="G441">
        <v>2001</v>
      </c>
      <c r="H441">
        <v>4730</v>
      </c>
      <c r="I441">
        <v>0.374</v>
      </c>
      <c r="J441" t="s">
        <v>2</v>
      </c>
      <c r="K441">
        <v>703</v>
      </c>
      <c r="L441">
        <v>4</v>
      </c>
      <c r="M441">
        <v>0</v>
      </c>
      <c r="N441" s="6">
        <v>727300</v>
      </c>
      <c r="O441" s="6">
        <v>710640</v>
      </c>
      <c r="P441" s="4">
        <f t="shared" si="7"/>
        <v>248.41437632135307</v>
      </c>
    </row>
    <row r="442" spans="1:17" x14ac:dyDescent="0.25">
      <c r="D442" s="1"/>
      <c r="P442" s="3">
        <f>AVERAGE(P437:P441)</f>
        <v>233.45402635244028</v>
      </c>
      <c r="Q442" s="2" t="s">
        <v>379</v>
      </c>
    </row>
    <row r="443" spans="1:17" x14ac:dyDescent="0.25">
      <c r="D443" s="1"/>
      <c r="P443" s="3"/>
      <c r="Q443" s="2"/>
    </row>
    <row r="444" spans="1:17" x14ac:dyDescent="0.25">
      <c r="D444" s="1"/>
      <c r="P444" s="3"/>
      <c r="Q444" s="2"/>
    </row>
    <row r="445" spans="1:17" x14ac:dyDescent="0.25">
      <c r="D445" s="1"/>
      <c r="P445" s="3"/>
      <c r="Q445" s="2"/>
    </row>
    <row r="446" spans="1:17" x14ac:dyDescent="0.25">
      <c r="D446" s="1"/>
      <c r="P446" s="3"/>
      <c r="Q446" s="2"/>
    </row>
    <row r="447" spans="1:17" x14ac:dyDescent="0.25">
      <c r="D447" s="1"/>
      <c r="P447" s="3"/>
      <c r="Q447" s="2"/>
    </row>
    <row r="448" spans="1:17" x14ac:dyDescent="0.25">
      <c r="D448" s="1"/>
      <c r="P448" s="3"/>
      <c r="Q448" s="2"/>
    </row>
    <row r="449" spans="4:17" x14ac:dyDescent="0.25">
      <c r="D449" s="1"/>
      <c r="P449" s="3"/>
      <c r="Q449" s="2"/>
    </row>
    <row r="450" spans="4:17" x14ac:dyDescent="0.25">
      <c r="D450" s="1"/>
      <c r="P450" s="3"/>
      <c r="Q450" s="2"/>
    </row>
    <row r="451" spans="4:17" x14ac:dyDescent="0.25">
      <c r="D451" s="1"/>
      <c r="P451" s="3"/>
      <c r="Q451" s="2"/>
    </row>
    <row r="452" spans="4:17" x14ac:dyDescent="0.25">
      <c r="D452" s="1"/>
      <c r="P452" s="3"/>
      <c r="Q452" s="2"/>
    </row>
    <row r="453" spans="4:17" x14ac:dyDescent="0.25">
      <c r="D453" s="1"/>
      <c r="P453" s="3"/>
      <c r="Q453" s="2"/>
    </row>
    <row r="454" spans="4:17" x14ac:dyDescent="0.25">
      <c r="D454" s="1"/>
      <c r="P454" s="3"/>
      <c r="Q454" s="2"/>
    </row>
    <row r="455" spans="4:17" x14ac:dyDescent="0.25">
      <c r="D455" s="1"/>
      <c r="P455" s="3"/>
      <c r="Q455" s="2"/>
    </row>
    <row r="456" spans="4:17" x14ac:dyDescent="0.25">
      <c r="D456" s="1"/>
      <c r="P456" s="3"/>
      <c r="Q456" s="2"/>
    </row>
    <row r="457" spans="4:17" x14ac:dyDescent="0.25">
      <c r="D457" s="1"/>
      <c r="P457" s="3"/>
      <c r="Q457" s="2"/>
    </row>
    <row r="458" spans="4:17" x14ac:dyDescent="0.25">
      <c r="D458" s="1"/>
      <c r="P458" s="3"/>
      <c r="Q458" s="2"/>
    </row>
    <row r="459" spans="4:17" x14ac:dyDescent="0.25">
      <c r="D459" s="1"/>
      <c r="P459" s="3"/>
      <c r="Q459" s="2"/>
    </row>
    <row r="460" spans="4:17" x14ac:dyDescent="0.25">
      <c r="D460" s="1"/>
      <c r="P460" s="3"/>
      <c r="Q460" s="2"/>
    </row>
    <row r="461" spans="4:17" x14ac:dyDescent="0.25">
      <c r="D461" s="1"/>
      <c r="P461" s="3"/>
      <c r="Q461" s="2"/>
    </row>
    <row r="462" spans="4:17" x14ac:dyDescent="0.25">
      <c r="D462" s="1"/>
      <c r="P462" s="3"/>
      <c r="Q462" s="2"/>
    </row>
    <row r="463" spans="4:17" x14ac:dyDescent="0.25">
      <c r="D463" s="1"/>
      <c r="P463" s="3"/>
      <c r="Q463" s="2"/>
    </row>
    <row r="464" spans="4:17" x14ac:dyDescent="0.25">
      <c r="D464" s="1"/>
      <c r="P464" s="3"/>
      <c r="Q464" s="2"/>
    </row>
    <row r="465" spans="4:17" x14ac:dyDescent="0.25">
      <c r="D465" s="1"/>
      <c r="P465" s="3"/>
      <c r="Q465" s="2"/>
    </row>
    <row r="466" spans="4:17" x14ac:dyDescent="0.25">
      <c r="D466" s="1"/>
      <c r="P466" s="3"/>
      <c r="Q466" s="2"/>
    </row>
    <row r="467" spans="4:17" x14ac:dyDescent="0.25">
      <c r="D467" s="1"/>
      <c r="P467" s="3"/>
      <c r="Q467" s="2"/>
    </row>
    <row r="468" spans="4:17" x14ac:dyDescent="0.25">
      <c r="D468" s="1"/>
      <c r="P468" s="3"/>
      <c r="Q468" s="2"/>
    </row>
    <row r="469" spans="4:17" x14ac:dyDescent="0.25">
      <c r="D469" s="1"/>
      <c r="P469" s="3"/>
      <c r="Q469" s="2"/>
    </row>
    <row r="470" spans="4:17" x14ac:dyDescent="0.25">
      <c r="D470" s="1"/>
      <c r="P470" s="3"/>
      <c r="Q470" s="2"/>
    </row>
    <row r="471" spans="4:17" x14ac:dyDescent="0.25">
      <c r="D471" s="1"/>
      <c r="P471" s="3"/>
      <c r="Q471" s="2"/>
    </row>
    <row r="472" spans="4:17" x14ac:dyDescent="0.25">
      <c r="D472" s="1"/>
      <c r="P472" s="3"/>
      <c r="Q472" s="2"/>
    </row>
    <row r="473" spans="4:17" x14ac:dyDescent="0.25">
      <c r="D473" s="1"/>
      <c r="P473" s="3"/>
      <c r="Q473" s="2"/>
    </row>
    <row r="474" spans="4:17" x14ac:dyDescent="0.25">
      <c r="D474" s="1"/>
      <c r="P474" s="3"/>
      <c r="Q474" s="2"/>
    </row>
    <row r="475" spans="4:17" x14ac:dyDescent="0.25">
      <c r="D475" s="1"/>
      <c r="P475" s="3"/>
      <c r="Q475" s="2"/>
    </row>
    <row r="476" spans="4:17" x14ac:dyDescent="0.25">
      <c r="D476" s="1"/>
      <c r="P476" s="3"/>
      <c r="Q476" s="2"/>
    </row>
    <row r="477" spans="4:17" x14ac:dyDescent="0.25">
      <c r="D477" s="1"/>
      <c r="P477" s="3"/>
      <c r="Q477" s="2"/>
    </row>
    <row r="478" spans="4:17" x14ac:dyDescent="0.25">
      <c r="D478" s="1"/>
      <c r="P478" s="3"/>
      <c r="Q478" s="2"/>
    </row>
    <row r="479" spans="4:17" x14ac:dyDescent="0.25">
      <c r="D479" s="1"/>
      <c r="P479" s="3"/>
      <c r="Q479" s="2"/>
    </row>
    <row r="480" spans="4:17" x14ac:dyDescent="0.25">
      <c r="D480" s="1"/>
      <c r="P480" s="3"/>
      <c r="Q480" s="2"/>
    </row>
    <row r="481" spans="1:17" x14ac:dyDescent="0.25">
      <c r="D481" s="1"/>
      <c r="P481" s="3"/>
      <c r="Q481" s="2"/>
    </row>
    <row r="482" spans="1:17" x14ac:dyDescent="0.25">
      <c r="D482" s="1"/>
      <c r="P482" s="3"/>
      <c r="Q482" s="2"/>
    </row>
    <row r="483" spans="1:17" x14ac:dyDescent="0.25">
      <c r="D483" s="1"/>
      <c r="P483" s="3"/>
      <c r="Q483" s="2"/>
    </row>
    <row r="484" spans="1:17" x14ac:dyDescent="0.25">
      <c r="D484" s="1"/>
      <c r="P484" s="3"/>
      <c r="Q484" s="2"/>
    </row>
    <row r="485" spans="1:17" x14ac:dyDescent="0.25">
      <c r="D485" s="1"/>
      <c r="P485" s="3"/>
      <c r="Q485" s="2"/>
    </row>
    <row r="486" spans="1:17" x14ac:dyDescent="0.25">
      <c r="D486" s="1"/>
      <c r="P486" s="3"/>
      <c r="Q486" s="2"/>
    </row>
    <row r="487" spans="1:17" x14ac:dyDescent="0.25">
      <c r="D487" s="1"/>
      <c r="P487" s="3"/>
      <c r="Q487" s="2"/>
    </row>
    <row r="488" spans="1:17" x14ac:dyDescent="0.25">
      <c r="D488" s="1"/>
      <c r="P488" s="3"/>
      <c r="Q488" s="2"/>
    </row>
    <row r="489" spans="1:17" s="2" customFormat="1" x14ac:dyDescent="0.25">
      <c r="A489" s="2" t="s">
        <v>361</v>
      </c>
      <c r="B489" s="2" t="s">
        <v>371</v>
      </c>
      <c r="C489" s="2" t="s">
        <v>362</v>
      </c>
      <c r="D489" s="2" t="s">
        <v>363</v>
      </c>
      <c r="E489" s="5" t="s">
        <v>364</v>
      </c>
      <c r="F489" s="2" t="s">
        <v>365</v>
      </c>
      <c r="G489" s="2" t="s">
        <v>366</v>
      </c>
      <c r="H489" s="2" t="s">
        <v>367</v>
      </c>
      <c r="I489" s="2" t="s">
        <v>368</v>
      </c>
      <c r="J489" s="2" t="s">
        <v>369</v>
      </c>
      <c r="K489" s="2" t="s">
        <v>370</v>
      </c>
      <c r="L489" s="2" t="s">
        <v>372</v>
      </c>
      <c r="M489" s="2" t="s">
        <v>373</v>
      </c>
      <c r="N489" s="5" t="s">
        <v>374</v>
      </c>
      <c r="O489" s="5" t="s">
        <v>375</v>
      </c>
      <c r="P489" s="3" t="s">
        <v>376</v>
      </c>
    </row>
    <row r="490" spans="1:17" x14ac:dyDescent="0.25">
      <c r="A490" t="s">
        <v>293</v>
      </c>
      <c r="B490" t="s">
        <v>294</v>
      </c>
      <c r="C490">
        <v>112</v>
      </c>
      <c r="D490" s="1">
        <v>44439</v>
      </c>
      <c r="E490" s="6">
        <v>332000</v>
      </c>
      <c r="F490" t="s">
        <v>1</v>
      </c>
      <c r="G490">
        <v>1951</v>
      </c>
      <c r="H490">
        <v>1221</v>
      </c>
      <c r="I490">
        <v>0.14299999999999999</v>
      </c>
      <c r="J490" t="s">
        <v>2</v>
      </c>
      <c r="K490">
        <v>395</v>
      </c>
      <c r="L490">
        <v>1</v>
      </c>
      <c r="M490">
        <v>1</v>
      </c>
      <c r="N490" s="6">
        <v>158000</v>
      </c>
      <c r="O490" s="6">
        <v>137922</v>
      </c>
      <c r="P490" s="4">
        <f>E490/H490</f>
        <v>271.9082719082719</v>
      </c>
    </row>
    <row r="491" spans="1:17" x14ac:dyDescent="0.25">
      <c r="A491" t="s">
        <v>0</v>
      </c>
      <c r="B491" t="s">
        <v>3</v>
      </c>
      <c r="C491">
        <v>112</v>
      </c>
      <c r="D491" s="1">
        <v>45280</v>
      </c>
      <c r="E491" s="6">
        <v>490000</v>
      </c>
      <c r="F491" t="s">
        <v>1</v>
      </c>
      <c r="G491">
        <v>1950</v>
      </c>
      <c r="H491">
        <v>2534</v>
      </c>
      <c r="I491">
        <v>0.161</v>
      </c>
      <c r="J491" t="s">
        <v>2</v>
      </c>
      <c r="K491">
        <v>427</v>
      </c>
      <c r="L491">
        <v>2</v>
      </c>
      <c r="M491">
        <v>0</v>
      </c>
      <c r="N491" s="6">
        <v>177000</v>
      </c>
      <c r="O491" s="6">
        <v>177000</v>
      </c>
      <c r="P491" s="4">
        <f t="shared" ref="P491:P499" si="8">E491/H491</f>
        <v>193.37016574585635</v>
      </c>
    </row>
    <row r="492" spans="1:17" x14ac:dyDescent="0.25">
      <c r="D492" s="1"/>
      <c r="P492" s="3">
        <f>AVERAGE(P490:P491)</f>
        <v>232.63921882706413</v>
      </c>
      <c r="Q492" s="2" t="s">
        <v>379</v>
      </c>
    </row>
    <row r="493" spans="1:17" x14ac:dyDescent="0.25">
      <c r="D493" s="1"/>
    </row>
    <row r="494" spans="1:17" x14ac:dyDescent="0.25">
      <c r="A494" t="s">
        <v>100</v>
      </c>
      <c r="B494" t="s">
        <v>101</v>
      </c>
      <c r="C494">
        <v>112</v>
      </c>
      <c r="D494" s="1">
        <v>45033</v>
      </c>
      <c r="E494" s="6">
        <v>340000</v>
      </c>
      <c r="F494" t="s">
        <v>18</v>
      </c>
      <c r="G494">
        <v>1940</v>
      </c>
      <c r="H494">
        <v>1716</v>
      </c>
      <c r="I494">
        <v>0.313</v>
      </c>
      <c r="J494" t="s">
        <v>2</v>
      </c>
      <c r="K494">
        <v>576</v>
      </c>
      <c r="L494">
        <v>2</v>
      </c>
      <c r="M494">
        <v>0</v>
      </c>
      <c r="N494" s="6">
        <v>185800</v>
      </c>
      <c r="O494" s="6">
        <v>185800</v>
      </c>
      <c r="P494" s="4">
        <f t="shared" si="8"/>
        <v>198.13519813519812</v>
      </c>
    </row>
    <row r="495" spans="1:17" x14ac:dyDescent="0.25">
      <c r="A495" t="s">
        <v>308</v>
      </c>
      <c r="B495" t="s">
        <v>309</v>
      </c>
      <c r="C495">
        <v>112</v>
      </c>
      <c r="D495" s="1">
        <v>44413</v>
      </c>
      <c r="E495" s="6">
        <v>630000</v>
      </c>
      <c r="F495" t="s">
        <v>18</v>
      </c>
      <c r="G495">
        <v>1991</v>
      </c>
      <c r="H495">
        <v>2090</v>
      </c>
      <c r="I495">
        <v>0.13700000000000001</v>
      </c>
      <c r="J495" t="s">
        <v>2</v>
      </c>
      <c r="K495">
        <v>654</v>
      </c>
      <c r="L495">
        <v>3</v>
      </c>
      <c r="M495">
        <v>0</v>
      </c>
      <c r="N495" s="6">
        <v>287600</v>
      </c>
      <c r="O495" s="6">
        <v>242182</v>
      </c>
      <c r="P495" s="4">
        <f t="shared" si="8"/>
        <v>301.43540669856458</v>
      </c>
    </row>
    <row r="496" spans="1:17" x14ac:dyDescent="0.25">
      <c r="A496" t="s">
        <v>306</v>
      </c>
      <c r="B496" t="s">
        <v>307</v>
      </c>
      <c r="C496">
        <v>112</v>
      </c>
      <c r="D496" s="1">
        <v>44414</v>
      </c>
      <c r="E496" s="6">
        <v>610000</v>
      </c>
      <c r="F496" t="s">
        <v>18</v>
      </c>
      <c r="G496">
        <v>1961</v>
      </c>
      <c r="H496">
        <v>2196</v>
      </c>
      <c r="I496">
        <v>0.2</v>
      </c>
      <c r="J496" t="s">
        <v>2</v>
      </c>
      <c r="K496">
        <v>470</v>
      </c>
      <c r="L496">
        <v>3</v>
      </c>
      <c r="M496">
        <v>0</v>
      </c>
      <c r="N496" s="6">
        <v>312200</v>
      </c>
      <c r="O496" s="6">
        <v>219618</v>
      </c>
      <c r="P496" s="4">
        <f t="shared" si="8"/>
        <v>277.77777777777777</v>
      </c>
    </row>
    <row r="497" spans="1:17" x14ac:dyDescent="0.25">
      <c r="A497" t="s">
        <v>183</v>
      </c>
      <c r="B497" t="s">
        <v>184</v>
      </c>
      <c r="C497">
        <v>112</v>
      </c>
      <c r="D497" s="1">
        <v>44753</v>
      </c>
      <c r="E497" s="6">
        <v>530000</v>
      </c>
      <c r="F497" t="s">
        <v>18</v>
      </c>
      <c r="G497">
        <v>1990</v>
      </c>
      <c r="H497">
        <v>2632</v>
      </c>
      <c r="I497">
        <v>0.17699999999999999</v>
      </c>
      <c r="J497" t="s">
        <v>2</v>
      </c>
      <c r="K497">
        <v>625</v>
      </c>
      <c r="L497">
        <v>3</v>
      </c>
      <c r="M497">
        <v>0</v>
      </c>
      <c r="N497" s="6">
        <v>291300</v>
      </c>
      <c r="O497" s="6">
        <v>289275</v>
      </c>
      <c r="P497" s="4">
        <f t="shared" si="8"/>
        <v>201.36778115501519</v>
      </c>
    </row>
    <row r="498" spans="1:17" x14ac:dyDescent="0.25">
      <c r="A498" t="s">
        <v>69</v>
      </c>
      <c r="B498" t="s">
        <v>70</v>
      </c>
      <c r="C498">
        <v>112</v>
      </c>
      <c r="D498" s="1">
        <v>45106</v>
      </c>
      <c r="E498" s="6">
        <v>594900</v>
      </c>
      <c r="F498" t="s">
        <v>26</v>
      </c>
      <c r="G498">
        <v>1962</v>
      </c>
      <c r="H498">
        <v>2639</v>
      </c>
      <c r="I498">
        <v>0.28699999999999998</v>
      </c>
      <c r="J498" t="s">
        <v>2</v>
      </c>
      <c r="K498">
        <v>732</v>
      </c>
      <c r="L498">
        <v>2</v>
      </c>
      <c r="M498">
        <v>1</v>
      </c>
      <c r="N498" s="6">
        <v>384200</v>
      </c>
      <c r="O498" s="6">
        <v>384200</v>
      </c>
      <c r="P498" s="4">
        <f>E498/H498</f>
        <v>225.42629784009094</v>
      </c>
    </row>
    <row r="499" spans="1:17" x14ac:dyDescent="0.25">
      <c r="A499" t="s">
        <v>357</v>
      </c>
      <c r="B499" t="s">
        <v>358</v>
      </c>
      <c r="C499">
        <v>112</v>
      </c>
      <c r="D499" s="1">
        <v>44299</v>
      </c>
      <c r="E499" s="6">
        <v>515000</v>
      </c>
      <c r="F499" t="s">
        <v>18</v>
      </c>
      <c r="G499">
        <v>1925</v>
      </c>
      <c r="H499">
        <v>2680</v>
      </c>
      <c r="I499">
        <v>0.13300000000000001</v>
      </c>
      <c r="J499" t="s">
        <v>2</v>
      </c>
      <c r="K499">
        <v>552</v>
      </c>
      <c r="L499">
        <v>2</v>
      </c>
      <c r="M499">
        <v>0</v>
      </c>
      <c r="N499" s="6">
        <v>314500</v>
      </c>
      <c r="O499" s="6">
        <v>262725</v>
      </c>
      <c r="P499" s="4">
        <f t="shared" si="8"/>
        <v>192.16417910447763</v>
      </c>
    </row>
    <row r="500" spans="1:17" x14ac:dyDescent="0.25">
      <c r="A500" t="s">
        <v>143</v>
      </c>
      <c r="B500" t="s">
        <v>144</v>
      </c>
      <c r="C500">
        <v>112</v>
      </c>
      <c r="D500" s="1">
        <v>44866</v>
      </c>
      <c r="E500" s="6">
        <v>555000</v>
      </c>
      <c r="F500" t="s">
        <v>26</v>
      </c>
      <c r="G500">
        <v>1997</v>
      </c>
      <c r="H500">
        <v>3072</v>
      </c>
      <c r="I500">
        <v>0.13800000000000001</v>
      </c>
      <c r="J500" t="s">
        <v>2</v>
      </c>
      <c r="K500">
        <v>864</v>
      </c>
      <c r="L500">
        <v>2</v>
      </c>
      <c r="M500">
        <v>1</v>
      </c>
      <c r="N500" s="6">
        <v>393400</v>
      </c>
      <c r="O500" s="6">
        <v>389445</v>
      </c>
      <c r="P500" s="4">
        <f>E500/H500</f>
        <v>180.6640625</v>
      </c>
    </row>
    <row r="501" spans="1:17" x14ac:dyDescent="0.25">
      <c r="D501" s="1"/>
      <c r="P501" s="3">
        <f>AVERAGE(P490:P499)</f>
        <v>232.69158857692406</v>
      </c>
      <c r="Q501" s="2" t="s">
        <v>379</v>
      </c>
    </row>
    <row r="502" spans="1:17" x14ac:dyDescent="0.25">
      <c r="D502" s="1"/>
      <c r="P502" s="3"/>
      <c r="Q502" s="2"/>
    </row>
    <row r="503" spans="1:17" x14ac:dyDescent="0.25">
      <c r="D503" s="1"/>
      <c r="P503" s="3"/>
      <c r="Q503" s="2"/>
    </row>
    <row r="504" spans="1:17" x14ac:dyDescent="0.25">
      <c r="D504" s="1"/>
      <c r="P504" s="3"/>
      <c r="Q504" s="2"/>
    </row>
    <row r="505" spans="1:17" x14ac:dyDescent="0.25">
      <c r="D505" s="1"/>
      <c r="P505" s="3"/>
      <c r="Q505" s="2"/>
    </row>
    <row r="506" spans="1:17" x14ac:dyDescent="0.25">
      <c r="D506" s="1"/>
      <c r="P506" s="3"/>
      <c r="Q506" s="2"/>
    </row>
    <row r="507" spans="1:17" x14ac:dyDescent="0.25">
      <c r="D507" s="1"/>
      <c r="P507" s="3"/>
      <c r="Q507" s="2"/>
    </row>
    <row r="508" spans="1:17" x14ac:dyDescent="0.25">
      <c r="D508" s="1"/>
      <c r="P508" s="3"/>
      <c r="Q508" s="2"/>
    </row>
    <row r="509" spans="1:17" x14ac:dyDescent="0.25">
      <c r="D509" s="1"/>
      <c r="P509" s="3"/>
      <c r="Q509" s="2"/>
    </row>
    <row r="510" spans="1:17" x14ac:dyDescent="0.25">
      <c r="D510" s="1"/>
      <c r="P510" s="3"/>
      <c r="Q510" s="2"/>
    </row>
    <row r="511" spans="1:17" x14ac:dyDescent="0.25">
      <c r="D511" s="1"/>
      <c r="P511" s="3"/>
      <c r="Q511" s="2"/>
    </row>
    <row r="512" spans="1:17" x14ac:dyDescent="0.25">
      <c r="D512" s="1"/>
      <c r="P512" s="3"/>
      <c r="Q512" s="2"/>
    </row>
    <row r="513" spans="4:17" x14ac:dyDescent="0.25">
      <c r="D513" s="1"/>
      <c r="P513" s="3"/>
      <c r="Q513" s="2"/>
    </row>
    <row r="514" spans="4:17" x14ac:dyDescent="0.25">
      <c r="D514" s="1"/>
      <c r="P514" s="3"/>
      <c r="Q514" s="2"/>
    </row>
    <row r="515" spans="4:17" x14ac:dyDescent="0.25">
      <c r="D515" s="1"/>
      <c r="P515" s="3"/>
      <c r="Q515" s="2"/>
    </row>
    <row r="516" spans="4:17" x14ac:dyDescent="0.25">
      <c r="D516" s="1"/>
      <c r="P516" s="3"/>
      <c r="Q516" s="2"/>
    </row>
    <row r="517" spans="4:17" x14ac:dyDescent="0.25">
      <c r="D517" s="1"/>
      <c r="P517" s="3"/>
      <c r="Q517" s="2"/>
    </row>
    <row r="518" spans="4:17" x14ac:dyDescent="0.25">
      <c r="D518" s="1"/>
      <c r="P518" s="3"/>
      <c r="Q518" s="2"/>
    </row>
    <row r="519" spans="4:17" x14ac:dyDescent="0.25">
      <c r="D519" s="1"/>
      <c r="P519" s="3"/>
      <c r="Q519" s="2"/>
    </row>
    <row r="520" spans="4:17" x14ac:dyDescent="0.25">
      <c r="D520" s="1"/>
      <c r="P520" s="3"/>
      <c r="Q520" s="2"/>
    </row>
    <row r="521" spans="4:17" x14ac:dyDescent="0.25">
      <c r="D521" s="1"/>
      <c r="P521" s="3"/>
      <c r="Q521" s="2"/>
    </row>
    <row r="522" spans="4:17" x14ac:dyDescent="0.25">
      <c r="D522" s="1"/>
      <c r="P522" s="3"/>
      <c r="Q522" s="2"/>
    </row>
    <row r="523" spans="4:17" x14ac:dyDescent="0.25">
      <c r="D523" s="1"/>
      <c r="P523" s="3"/>
      <c r="Q523" s="2"/>
    </row>
    <row r="524" spans="4:17" x14ac:dyDescent="0.25">
      <c r="D524" s="1"/>
      <c r="P524" s="3"/>
      <c r="Q524" s="2"/>
    </row>
    <row r="525" spans="4:17" x14ac:dyDescent="0.25">
      <c r="D525" s="1"/>
      <c r="P525" s="3"/>
      <c r="Q525" s="2"/>
    </row>
    <row r="526" spans="4:17" x14ac:dyDescent="0.25">
      <c r="D526" s="1"/>
      <c r="P526" s="3"/>
      <c r="Q526" s="2"/>
    </row>
    <row r="527" spans="4:17" x14ac:dyDescent="0.25">
      <c r="D527" s="1"/>
      <c r="P527" s="3"/>
      <c r="Q527" s="2"/>
    </row>
    <row r="528" spans="4:17" x14ac:dyDescent="0.25">
      <c r="D528" s="1"/>
      <c r="P528" s="3"/>
      <c r="Q528" s="2"/>
    </row>
    <row r="529" spans="4:17" x14ac:dyDescent="0.25">
      <c r="D529" s="1"/>
      <c r="P529" s="3"/>
      <c r="Q529" s="2"/>
    </row>
    <row r="530" spans="4:17" x14ac:dyDescent="0.25">
      <c r="D530" s="1"/>
      <c r="P530" s="3"/>
      <c r="Q530" s="2"/>
    </row>
    <row r="531" spans="4:17" x14ac:dyDescent="0.25">
      <c r="D531" s="1"/>
      <c r="P531" s="3"/>
      <c r="Q531" s="2"/>
    </row>
    <row r="532" spans="4:17" x14ac:dyDescent="0.25">
      <c r="D532" s="1"/>
      <c r="P532" s="3"/>
      <c r="Q532" s="2"/>
    </row>
    <row r="533" spans="4:17" x14ac:dyDescent="0.25">
      <c r="D533" s="1"/>
      <c r="P533" s="3"/>
      <c r="Q533" s="2"/>
    </row>
    <row r="534" spans="4:17" x14ac:dyDescent="0.25">
      <c r="D534" s="1"/>
      <c r="P534" s="3"/>
      <c r="Q534" s="2"/>
    </row>
    <row r="535" spans="4:17" x14ac:dyDescent="0.25">
      <c r="D535" s="1"/>
      <c r="P535" s="3"/>
      <c r="Q535" s="2"/>
    </row>
    <row r="536" spans="4:17" x14ac:dyDescent="0.25">
      <c r="D536" s="1"/>
      <c r="P536" s="3"/>
      <c r="Q536" s="2"/>
    </row>
    <row r="537" spans="4:17" x14ac:dyDescent="0.25">
      <c r="D537" s="1"/>
      <c r="P537" s="3"/>
      <c r="Q537" s="2"/>
    </row>
    <row r="538" spans="4:17" x14ac:dyDescent="0.25">
      <c r="D538" s="1"/>
      <c r="P538" s="3"/>
      <c r="Q538" s="2"/>
    </row>
    <row r="539" spans="4:17" x14ac:dyDescent="0.25">
      <c r="D539" s="1"/>
      <c r="P539" s="3"/>
      <c r="Q539" s="2"/>
    </row>
    <row r="540" spans="4:17" x14ac:dyDescent="0.25">
      <c r="D540" s="1"/>
      <c r="P540" s="3"/>
      <c r="Q540" s="2"/>
    </row>
    <row r="541" spans="4:17" x14ac:dyDescent="0.25">
      <c r="D541" s="1"/>
      <c r="P541" s="3"/>
      <c r="Q541" s="2"/>
    </row>
    <row r="542" spans="4:17" x14ac:dyDescent="0.25">
      <c r="D542" s="1"/>
      <c r="P542" s="3"/>
      <c r="Q542" s="2"/>
    </row>
    <row r="543" spans="4:17" x14ac:dyDescent="0.25">
      <c r="D543" s="1"/>
      <c r="P543" s="3"/>
      <c r="Q543" s="2"/>
    </row>
    <row r="544" spans="4:17" x14ac:dyDescent="0.25">
      <c r="D544" s="1"/>
      <c r="P544" s="3"/>
      <c r="Q544" s="2"/>
    </row>
    <row r="545" spans="1:17" x14ac:dyDescent="0.25">
      <c r="D545" s="1"/>
      <c r="P545" s="3"/>
      <c r="Q545" s="2"/>
    </row>
    <row r="546" spans="1:17" x14ac:dyDescent="0.25">
      <c r="D546" s="1"/>
      <c r="P546" s="3"/>
      <c r="Q546" s="2"/>
    </row>
    <row r="547" spans="1:17" x14ac:dyDescent="0.25">
      <c r="D547" s="1"/>
      <c r="P547" s="3"/>
      <c r="Q547" s="2"/>
    </row>
    <row r="548" spans="1:17" x14ac:dyDescent="0.25">
      <c r="D548" s="1"/>
      <c r="P548" s="3"/>
      <c r="Q548" s="2"/>
    </row>
    <row r="549" spans="1:17" x14ac:dyDescent="0.25">
      <c r="D549" s="1"/>
      <c r="P549" s="3"/>
      <c r="Q549" s="2"/>
    </row>
    <row r="550" spans="1:17" s="2" customFormat="1" x14ac:dyDescent="0.25">
      <c r="A550" s="2" t="s">
        <v>361</v>
      </c>
      <c r="B550" s="2" t="s">
        <v>371</v>
      </c>
      <c r="C550" s="2" t="s">
        <v>362</v>
      </c>
      <c r="D550" s="2" t="s">
        <v>363</v>
      </c>
      <c r="E550" s="5" t="s">
        <v>364</v>
      </c>
      <c r="F550" s="2" t="s">
        <v>365</v>
      </c>
      <c r="G550" s="2" t="s">
        <v>366</v>
      </c>
      <c r="H550" s="2" t="s">
        <v>367</v>
      </c>
      <c r="I550" s="2" t="s">
        <v>368</v>
      </c>
      <c r="J550" s="2" t="s">
        <v>369</v>
      </c>
      <c r="K550" s="2" t="s">
        <v>370</v>
      </c>
      <c r="L550" s="2" t="s">
        <v>372</v>
      </c>
      <c r="M550" s="2" t="s">
        <v>373</v>
      </c>
      <c r="N550" s="5" t="s">
        <v>374</v>
      </c>
      <c r="O550" s="5" t="s">
        <v>375</v>
      </c>
      <c r="P550" s="3" t="s">
        <v>376</v>
      </c>
    </row>
    <row r="551" spans="1:17" x14ac:dyDescent="0.25">
      <c r="A551" t="s">
        <v>207</v>
      </c>
      <c r="B551" t="s">
        <v>208</v>
      </c>
      <c r="C551">
        <v>172</v>
      </c>
      <c r="D551" s="1">
        <v>44707</v>
      </c>
      <c r="E551" s="6">
        <v>219000</v>
      </c>
      <c r="F551" t="s">
        <v>29</v>
      </c>
      <c r="G551">
        <v>1960</v>
      </c>
      <c r="H551">
        <v>1550</v>
      </c>
      <c r="I551">
        <v>0.127</v>
      </c>
      <c r="J551" t="s">
        <v>2</v>
      </c>
      <c r="K551">
        <v>352</v>
      </c>
      <c r="L551">
        <v>1</v>
      </c>
      <c r="M551">
        <v>1</v>
      </c>
      <c r="N551" s="6">
        <v>87000</v>
      </c>
      <c r="O551" s="6">
        <v>86100</v>
      </c>
      <c r="P551" s="4">
        <f>E551/H551</f>
        <v>141.29032258064515</v>
      </c>
    </row>
    <row r="552" spans="1:17" x14ac:dyDescent="0.25">
      <c r="A552" t="s">
        <v>298</v>
      </c>
      <c r="B552" t="s">
        <v>299</v>
      </c>
      <c r="C552">
        <v>172</v>
      </c>
      <c r="D552" s="1">
        <v>44426</v>
      </c>
      <c r="E552" s="6">
        <v>210000</v>
      </c>
      <c r="F552" t="s">
        <v>29</v>
      </c>
      <c r="G552">
        <v>1957</v>
      </c>
      <c r="H552">
        <v>1558</v>
      </c>
      <c r="I552">
        <v>0.17899999999999999</v>
      </c>
      <c r="J552" t="s">
        <v>2</v>
      </c>
      <c r="K552">
        <v>440</v>
      </c>
      <c r="L552">
        <v>1</v>
      </c>
      <c r="M552">
        <v>1</v>
      </c>
      <c r="N552" s="6">
        <v>90400</v>
      </c>
      <c r="O552" s="6">
        <v>82026</v>
      </c>
      <c r="P552" s="4">
        <f t="shared" ref="P552:P560" si="9">E552/H552</f>
        <v>134.78818998716304</v>
      </c>
    </row>
    <row r="553" spans="1:17" x14ac:dyDescent="0.25">
      <c r="A553" t="s">
        <v>71</v>
      </c>
      <c r="B553" t="s">
        <v>72</v>
      </c>
      <c r="C553">
        <v>172</v>
      </c>
      <c r="D553" s="1">
        <v>45105</v>
      </c>
      <c r="E553" s="6">
        <v>148700</v>
      </c>
      <c r="F553" t="s">
        <v>29</v>
      </c>
      <c r="G553">
        <v>1960</v>
      </c>
      <c r="H553">
        <v>1558</v>
      </c>
      <c r="I553">
        <v>0.22500000000000001</v>
      </c>
      <c r="J553" t="s">
        <v>2</v>
      </c>
      <c r="K553">
        <v>480</v>
      </c>
      <c r="L553">
        <v>1</v>
      </c>
      <c r="M553">
        <v>1</v>
      </c>
      <c r="N553" s="6">
        <v>91300</v>
      </c>
      <c r="O553" s="6">
        <v>91300</v>
      </c>
      <c r="P553" s="4">
        <f t="shared" si="9"/>
        <v>95.442875481386395</v>
      </c>
    </row>
    <row r="554" spans="1:17" x14ac:dyDescent="0.25">
      <c r="A554" t="s">
        <v>359</v>
      </c>
      <c r="B554" t="s">
        <v>360</v>
      </c>
      <c r="C554">
        <v>172</v>
      </c>
      <c r="D554" s="1">
        <v>44298</v>
      </c>
      <c r="E554" s="6">
        <v>211000</v>
      </c>
      <c r="F554" t="s">
        <v>29</v>
      </c>
      <c r="G554">
        <v>1960</v>
      </c>
      <c r="H554">
        <v>1585</v>
      </c>
      <c r="I554">
        <v>0.16300000000000001</v>
      </c>
      <c r="J554" t="s">
        <v>2</v>
      </c>
      <c r="K554">
        <v>780</v>
      </c>
      <c r="L554">
        <v>0</v>
      </c>
      <c r="M554">
        <v>2</v>
      </c>
      <c r="N554" s="6">
        <v>95500</v>
      </c>
      <c r="O554" s="6">
        <v>83349</v>
      </c>
      <c r="P554" s="4">
        <f t="shared" si="9"/>
        <v>133.1230283911672</v>
      </c>
    </row>
    <row r="555" spans="1:17" x14ac:dyDescent="0.25">
      <c r="A555" t="s">
        <v>242</v>
      </c>
      <c r="B555" t="s">
        <v>243</v>
      </c>
      <c r="C555">
        <v>172</v>
      </c>
      <c r="D555" s="1">
        <v>44592</v>
      </c>
      <c r="E555" s="6">
        <v>220000</v>
      </c>
      <c r="F555" t="s">
        <v>29</v>
      </c>
      <c r="G555">
        <v>1961</v>
      </c>
      <c r="H555">
        <v>1870</v>
      </c>
      <c r="I555">
        <v>0.13200000000000001</v>
      </c>
      <c r="J555" t="s">
        <v>2</v>
      </c>
      <c r="K555">
        <v>528</v>
      </c>
      <c r="L555">
        <v>1</v>
      </c>
      <c r="M555">
        <v>1</v>
      </c>
      <c r="N555" s="6">
        <v>108700</v>
      </c>
      <c r="O555" s="6">
        <v>108700</v>
      </c>
      <c r="P555" s="4">
        <f t="shared" si="9"/>
        <v>117.64705882352941</v>
      </c>
    </row>
    <row r="556" spans="1:17" x14ac:dyDescent="0.25">
      <c r="A556" t="s">
        <v>47</v>
      </c>
      <c r="B556" t="s">
        <v>48</v>
      </c>
      <c r="C556">
        <v>172</v>
      </c>
      <c r="D556" s="1">
        <v>45145</v>
      </c>
      <c r="E556" s="6">
        <v>266000</v>
      </c>
      <c r="F556" t="s">
        <v>29</v>
      </c>
      <c r="G556">
        <v>1962</v>
      </c>
      <c r="H556">
        <v>1973</v>
      </c>
      <c r="I556">
        <v>0.14199999999999999</v>
      </c>
      <c r="J556" t="s">
        <v>2</v>
      </c>
      <c r="K556">
        <v>264</v>
      </c>
      <c r="L556">
        <v>1</v>
      </c>
      <c r="M556">
        <v>1</v>
      </c>
      <c r="N556" s="6">
        <v>107200</v>
      </c>
      <c r="O556" s="6">
        <v>107200</v>
      </c>
      <c r="P556" s="4">
        <f t="shared" si="9"/>
        <v>134.82007095793207</v>
      </c>
    </row>
    <row r="557" spans="1:17" x14ac:dyDescent="0.25">
      <c r="A557" t="s">
        <v>28</v>
      </c>
      <c r="B557" t="s">
        <v>30</v>
      </c>
      <c r="C557">
        <v>172</v>
      </c>
      <c r="D557" s="1">
        <v>45201</v>
      </c>
      <c r="E557" s="6">
        <v>215000</v>
      </c>
      <c r="F557" t="s">
        <v>29</v>
      </c>
      <c r="G557">
        <v>1960</v>
      </c>
      <c r="H557">
        <v>2005</v>
      </c>
      <c r="I557">
        <v>0.14499999999999999</v>
      </c>
      <c r="J557" t="s">
        <v>2</v>
      </c>
      <c r="K557">
        <v>484</v>
      </c>
      <c r="L557">
        <v>1</v>
      </c>
      <c r="M557">
        <v>1</v>
      </c>
      <c r="N557" s="6">
        <v>118900</v>
      </c>
      <c r="O557" s="6">
        <v>118900</v>
      </c>
      <c r="P557" s="4">
        <f t="shared" si="9"/>
        <v>107.23192019950125</v>
      </c>
    </row>
    <row r="558" spans="1:17" x14ac:dyDescent="0.25">
      <c r="A558" t="s">
        <v>121</v>
      </c>
      <c r="B558" t="s">
        <v>122</v>
      </c>
      <c r="C558">
        <v>172</v>
      </c>
      <c r="D558" s="1">
        <v>44958</v>
      </c>
      <c r="E558" s="6">
        <v>255000</v>
      </c>
      <c r="F558" t="s">
        <v>29</v>
      </c>
      <c r="G558">
        <v>1961</v>
      </c>
      <c r="H558">
        <v>2038</v>
      </c>
      <c r="I558">
        <v>0.26100000000000001</v>
      </c>
      <c r="J558" t="s">
        <v>2</v>
      </c>
      <c r="K558">
        <v>480</v>
      </c>
      <c r="L558">
        <v>2</v>
      </c>
      <c r="M558">
        <v>0</v>
      </c>
      <c r="N558" s="6">
        <v>124600</v>
      </c>
      <c r="O558" s="6">
        <v>124600</v>
      </c>
      <c r="P558" s="4">
        <f t="shared" si="9"/>
        <v>125.12266928361139</v>
      </c>
    </row>
    <row r="559" spans="1:17" x14ac:dyDescent="0.25">
      <c r="A559" t="s">
        <v>324</v>
      </c>
      <c r="B559" t="s">
        <v>325</v>
      </c>
      <c r="C559">
        <v>172</v>
      </c>
      <c r="D559" s="1">
        <v>44354</v>
      </c>
      <c r="E559" s="6">
        <v>215000</v>
      </c>
      <c r="F559" t="s">
        <v>29</v>
      </c>
      <c r="G559">
        <v>1965</v>
      </c>
      <c r="H559">
        <v>2090</v>
      </c>
      <c r="I559">
        <v>0.14499999999999999</v>
      </c>
      <c r="J559" t="s">
        <v>2</v>
      </c>
      <c r="K559">
        <v>352</v>
      </c>
      <c r="L559">
        <v>1</v>
      </c>
      <c r="M559">
        <v>1</v>
      </c>
      <c r="N559" s="6">
        <v>119400</v>
      </c>
      <c r="O559" s="6">
        <v>102973</v>
      </c>
      <c r="P559" s="4">
        <f t="shared" si="9"/>
        <v>102.87081339712918</v>
      </c>
    </row>
    <row r="560" spans="1:17" x14ac:dyDescent="0.25">
      <c r="A560" t="s">
        <v>279</v>
      </c>
      <c r="B560" t="s">
        <v>280</v>
      </c>
      <c r="C560">
        <v>172</v>
      </c>
      <c r="D560" s="1">
        <v>44484</v>
      </c>
      <c r="E560" s="6">
        <v>255000</v>
      </c>
      <c r="F560" t="s">
        <v>29</v>
      </c>
      <c r="G560">
        <v>1960</v>
      </c>
      <c r="H560">
        <v>2149</v>
      </c>
      <c r="I560">
        <v>0.27</v>
      </c>
      <c r="J560" t="s">
        <v>2</v>
      </c>
      <c r="K560">
        <v>528</v>
      </c>
      <c r="L560">
        <v>1</v>
      </c>
      <c r="M560">
        <v>1</v>
      </c>
      <c r="N560" s="6">
        <v>133300</v>
      </c>
      <c r="O560" s="6">
        <v>120613</v>
      </c>
      <c r="P560" s="4">
        <f t="shared" si="9"/>
        <v>118.65984178687762</v>
      </c>
    </row>
    <row r="561" spans="1:17" x14ac:dyDescent="0.25">
      <c r="D561" s="1"/>
      <c r="P561" s="3">
        <f>AVERAGE(P551:P560)</f>
        <v>121.09967908889428</v>
      </c>
      <c r="Q561" s="2" t="s">
        <v>379</v>
      </c>
    </row>
    <row r="562" spans="1:17" x14ac:dyDescent="0.25">
      <c r="D562" s="1"/>
    </row>
    <row r="563" spans="1:17" s="2" customFormat="1" x14ac:dyDescent="0.25">
      <c r="A563" s="2" t="s">
        <v>361</v>
      </c>
      <c r="B563" s="2" t="s">
        <v>371</v>
      </c>
      <c r="C563" s="2" t="s">
        <v>362</v>
      </c>
      <c r="D563" s="2" t="s">
        <v>363</v>
      </c>
      <c r="E563" s="5" t="s">
        <v>364</v>
      </c>
      <c r="F563" s="2" t="s">
        <v>365</v>
      </c>
      <c r="G563" s="2" t="s">
        <v>366</v>
      </c>
      <c r="H563" s="2" t="s">
        <v>367</v>
      </c>
      <c r="I563" s="2" t="s">
        <v>368</v>
      </c>
      <c r="J563" s="2" t="s">
        <v>369</v>
      </c>
      <c r="K563" s="2" t="s">
        <v>370</v>
      </c>
      <c r="L563" s="2" t="s">
        <v>372</v>
      </c>
      <c r="M563" s="2" t="s">
        <v>373</v>
      </c>
      <c r="N563" s="5" t="s">
        <v>374</v>
      </c>
      <c r="O563" s="5" t="s">
        <v>375</v>
      </c>
      <c r="P563" s="3" t="s">
        <v>376</v>
      </c>
    </row>
    <row r="564" spans="1:17" x14ac:dyDescent="0.25">
      <c r="A564" t="s">
        <v>236</v>
      </c>
      <c r="B564" t="s">
        <v>237</v>
      </c>
      <c r="C564">
        <v>172</v>
      </c>
      <c r="D564" s="1">
        <v>44629</v>
      </c>
      <c r="E564" s="6">
        <v>165000</v>
      </c>
      <c r="F564" t="s">
        <v>1</v>
      </c>
      <c r="G564">
        <v>1965</v>
      </c>
      <c r="H564">
        <v>907</v>
      </c>
      <c r="I564">
        <v>0.16</v>
      </c>
      <c r="J564" t="s">
        <v>2</v>
      </c>
      <c r="K564">
        <v>576</v>
      </c>
      <c r="L564">
        <v>1</v>
      </c>
      <c r="M564">
        <v>1</v>
      </c>
      <c r="N564" s="6">
        <v>82200</v>
      </c>
      <c r="O564" s="6">
        <v>82200</v>
      </c>
      <c r="P564" s="4">
        <f>E564/H564</f>
        <v>181.91841234840132</v>
      </c>
    </row>
    <row r="565" spans="1:17" x14ac:dyDescent="0.25">
      <c r="A565" t="s">
        <v>234</v>
      </c>
      <c r="B565" t="s">
        <v>235</v>
      </c>
      <c r="C565">
        <v>172</v>
      </c>
      <c r="D565" s="1">
        <v>44643</v>
      </c>
      <c r="E565" s="6">
        <v>165900</v>
      </c>
      <c r="F565" t="s">
        <v>1</v>
      </c>
      <c r="G565">
        <v>1960</v>
      </c>
      <c r="H565">
        <v>999</v>
      </c>
      <c r="I565">
        <v>0.14299999999999999</v>
      </c>
      <c r="J565" t="s">
        <v>2</v>
      </c>
      <c r="K565">
        <v>539</v>
      </c>
      <c r="L565">
        <v>1</v>
      </c>
      <c r="M565">
        <v>0</v>
      </c>
      <c r="N565" s="6">
        <v>82400</v>
      </c>
      <c r="O565" s="6">
        <v>81795</v>
      </c>
      <c r="P565" s="4">
        <f>E565/H565</f>
        <v>166.06606606606607</v>
      </c>
    </row>
    <row r="566" spans="1:17" x14ac:dyDescent="0.25">
      <c r="A566" t="s">
        <v>31</v>
      </c>
      <c r="B566" t="s">
        <v>32</v>
      </c>
      <c r="C566">
        <v>172</v>
      </c>
      <c r="D566" s="1">
        <v>45198</v>
      </c>
      <c r="E566" s="6">
        <v>212000</v>
      </c>
      <c r="F566" t="s">
        <v>1</v>
      </c>
      <c r="G566">
        <v>1960</v>
      </c>
      <c r="H566">
        <v>999</v>
      </c>
      <c r="I566">
        <v>0.14299999999999999</v>
      </c>
      <c r="J566" t="s">
        <v>2</v>
      </c>
      <c r="K566">
        <v>576</v>
      </c>
      <c r="L566">
        <v>1</v>
      </c>
      <c r="M566">
        <v>0</v>
      </c>
      <c r="N566" s="6">
        <v>84800</v>
      </c>
      <c r="O566" s="6">
        <v>84800</v>
      </c>
      <c r="P566" s="4">
        <f>E566/H566</f>
        <v>212.21221221221222</v>
      </c>
    </row>
    <row r="567" spans="1:17" x14ac:dyDescent="0.25">
      <c r="A567" t="s">
        <v>114</v>
      </c>
      <c r="B567" t="s">
        <v>115</v>
      </c>
      <c r="C567">
        <v>172</v>
      </c>
      <c r="D567" s="1">
        <v>44992</v>
      </c>
      <c r="E567" s="6">
        <v>165000</v>
      </c>
      <c r="F567" t="s">
        <v>1</v>
      </c>
      <c r="G567">
        <v>1960</v>
      </c>
      <c r="H567">
        <v>999</v>
      </c>
      <c r="I567">
        <v>0.13800000000000001</v>
      </c>
      <c r="J567" t="s">
        <v>2</v>
      </c>
      <c r="K567">
        <v>576</v>
      </c>
      <c r="L567">
        <v>1</v>
      </c>
      <c r="M567">
        <v>0</v>
      </c>
      <c r="N567" s="6">
        <v>83000</v>
      </c>
      <c r="O567" s="6">
        <v>83000</v>
      </c>
      <c r="P567" s="4">
        <f>E567/H567</f>
        <v>165.16516516516518</v>
      </c>
    </row>
    <row r="568" spans="1:17" x14ac:dyDescent="0.25">
      <c r="A568" t="s">
        <v>334</v>
      </c>
      <c r="B568" t="s">
        <v>335</v>
      </c>
      <c r="C568">
        <v>172</v>
      </c>
      <c r="D568" s="1">
        <v>44343</v>
      </c>
      <c r="E568" s="6">
        <v>170000</v>
      </c>
      <c r="F568" t="s">
        <v>1</v>
      </c>
      <c r="G568">
        <v>1965</v>
      </c>
      <c r="H568">
        <v>1073</v>
      </c>
      <c r="I568">
        <v>0.17599999999999999</v>
      </c>
      <c r="J568" t="s">
        <v>2</v>
      </c>
      <c r="K568">
        <v>396</v>
      </c>
      <c r="L568">
        <v>1</v>
      </c>
      <c r="M568">
        <v>1</v>
      </c>
      <c r="N568" s="6">
        <v>91800</v>
      </c>
      <c r="O568" s="6">
        <v>82356</v>
      </c>
      <c r="P568" s="4">
        <f>E568/H568</f>
        <v>158.43429636533085</v>
      </c>
    </row>
    <row r="569" spans="1:17" x14ac:dyDescent="0.25">
      <c r="A569" t="s">
        <v>310</v>
      </c>
      <c r="B569" t="s">
        <v>311</v>
      </c>
      <c r="C569">
        <v>172</v>
      </c>
      <c r="D569" s="1">
        <v>44393</v>
      </c>
      <c r="E569" s="6">
        <v>223000</v>
      </c>
      <c r="F569" t="s">
        <v>1</v>
      </c>
      <c r="G569">
        <v>1975</v>
      </c>
      <c r="H569">
        <v>1119</v>
      </c>
      <c r="I569">
        <v>0.193</v>
      </c>
      <c r="J569" t="s">
        <v>2</v>
      </c>
      <c r="K569">
        <v>768</v>
      </c>
      <c r="L569">
        <v>1</v>
      </c>
      <c r="M569">
        <v>1</v>
      </c>
      <c r="N569" s="6">
        <v>115600</v>
      </c>
      <c r="O569" s="6">
        <v>104737</v>
      </c>
      <c r="P569" s="4">
        <f>E569/H569</f>
        <v>199.28507596067917</v>
      </c>
    </row>
    <row r="570" spans="1:17" x14ac:dyDescent="0.25">
      <c r="A570" t="s">
        <v>350</v>
      </c>
      <c r="B570" t="s">
        <v>351</v>
      </c>
      <c r="C570">
        <v>172</v>
      </c>
      <c r="D570" s="1">
        <v>44312</v>
      </c>
      <c r="E570" s="6">
        <v>160000</v>
      </c>
      <c r="F570" t="s">
        <v>1</v>
      </c>
      <c r="G570">
        <v>1959</v>
      </c>
      <c r="H570">
        <v>1120</v>
      </c>
      <c r="I570">
        <v>0.28899999999999998</v>
      </c>
      <c r="J570" t="s">
        <v>2</v>
      </c>
      <c r="K570">
        <v>576</v>
      </c>
      <c r="L570">
        <v>1</v>
      </c>
      <c r="M570">
        <v>0</v>
      </c>
      <c r="N570" s="6">
        <v>121700</v>
      </c>
      <c r="O570" s="6">
        <v>112675</v>
      </c>
      <c r="P570" s="4">
        <f>E570/H570</f>
        <v>142.85714285714286</v>
      </c>
    </row>
    <row r="571" spans="1:17" x14ac:dyDescent="0.25">
      <c r="A571" t="s">
        <v>39</v>
      </c>
      <c r="B571" t="s">
        <v>40</v>
      </c>
      <c r="C571">
        <v>172</v>
      </c>
      <c r="D571" s="1">
        <v>45180</v>
      </c>
      <c r="E571" s="6">
        <v>345000</v>
      </c>
      <c r="F571" t="s">
        <v>1</v>
      </c>
      <c r="G571">
        <v>1972</v>
      </c>
      <c r="H571">
        <v>1303</v>
      </c>
      <c r="I571">
        <v>0.20599999999999999</v>
      </c>
      <c r="J571" t="s">
        <v>2</v>
      </c>
      <c r="K571">
        <v>409</v>
      </c>
      <c r="L571">
        <v>1</v>
      </c>
      <c r="M571">
        <v>1</v>
      </c>
      <c r="N571" s="6">
        <v>122500</v>
      </c>
      <c r="O571" s="6">
        <v>122500</v>
      </c>
      <c r="P571" s="4">
        <f>E571/H571</f>
        <v>264.77359938603223</v>
      </c>
    </row>
    <row r="572" spans="1:17" x14ac:dyDescent="0.25">
      <c r="A572" t="s">
        <v>39</v>
      </c>
      <c r="B572" t="s">
        <v>40</v>
      </c>
      <c r="C572">
        <v>172</v>
      </c>
      <c r="D572" s="1">
        <v>44386</v>
      </c>
      <c r="E572" s="6">
        <v>260000</v>
      </c>
      <c r="F572" t="s">
        <v>1</v>
      </c>
      <c r="G572">
        <v>1972</v>
      </c>
      <c r="H572">
        <v>1303</v>
      </c>
      <c r="I572">
        <v>0.20599999999999999</v>
      </c>
      <c r="J572" t="s">
        <v>2</v>
      </c>
      <c r="K572">
        <v>409</v>
      </c>
      <c r="L572">
        <v>1</v>
      </c>
      <c r="M572">
        <v>1</v>
      </c>
      <c r="N572" s="6">
        <v>122500</v>
      </c>
      <c r="O572" s="6">
        <v>122500</v>
      </c>
      <c r="P572" s="4">
        <f>E572/H572</f>
        <v>199.53952417498081</v>
      </c>
    </row>
    <row r="573" spans="1:17" x14ac:dyDescent="0.25">
      <c r="A573" t="s">
        <v>221</v>
      </c>
      <c r="B573" t="s">
        <v>222</v>
      </c>
      <c r="C573">
        <v>172</v>
      </c>
      <c r="D573" s="1">
        <v>44673</v>
      </c>
      <c r="E573" s="6">
        <v>199900</v>
      </c>
      <c r="F573" t="s">
        <v>1</v>
      </c>
      <c r="G573">
        <v>1952</v>
      </c>
      <c r="H573">
        <v>1500</v>
      </c>
      <c r="I573">
        <v>0.28599999999999998</v>
      </c>
      <c r="J573" t="s">
        <v>2</v>
      </c>
      <c r="K573">
        <v>450</v>
      </c>
      <c r="L573">
        <v>1</v>
      </c>
      <c r="M573">
        <v>0</v>
      </c>
      <c r="N573" s="6">
        <v>96300</v>
      </c>
      <c r="O573" s="6">
        <v>96285</v>
      </c>
      <c r="P573" s="4">
        <f>E573/H573</f>
        <v>133.26666666666668</v>
      </c>
    </row>
    <row r="574" spans="1:17" x14ac:dyDescent="0.25">
      <c r="A574" t="s">
        <v>77</v>
      </c>
      <c r="B574" t="s">
        <v>78</v>
      </c>
      <c r="C574">
        <v>172</v>
      </c>
      <c r="D574" s="1">
        <v>45078</v>
      </c>
      <c r="E574" s="6">
        <v>245000</v>
      </c>
      <c r="F574" t="s">
        <v>1</v>
      </c>
      <c r="G574">
        <v>1955</v>
      </c>
      <c r="H574">
        <v>1770</v>
      </c>
      <c r="I574">
        <v>0.36399999999999999</v>
      </c>
      <c r="J574" t="s">
        <v>2</v>
      </c>
      <c r="K574">
        <v>303</v>
      </c>
      <c r="L574">
        <v>1</v>
      </c>
      <c r="M574">
        <v>1</v>
      </c>
      <c r="N574" s="6">
        <v>158800</v>
      </c>
      <c r="O574" s="6">
        <v>158800</v>
      </c>
      <c r="P574" s="4">
        <f>E574/H574</f>
        <v>138.4180790960452</v>
      </c>
    </row>
    <row r="575" spans="1:17" x14ac:dyDescent="0.25">
      <c r="D575" s="1"/>
      <c r="P575" s="3">
        <f>AVERAGE(P564:P574)</f>
        <v>178.35784002715661</v>
      </c>
      <c r="Q575" s="2" t="s">
        <v>379</v>
      </c>
    </row>
    <row r="576" spans="1:17" x14ac:dyDescent="0.25">
      <c r="D576" s="1"/>
      <c r="P576" s="3"/>
      <c r="Q576" s="2"/>
    </row>
    <row r="577" spans="4:17" x14ac:dyDescent="0.25">
      <c r="D577" s="1"/>
      <c r="P577" s="3"/>
      <c r="Q577" s="2"/>
    </row>
    <row r="578" spans="4:17" x14ac:dyDescent="0.25">
      <c r="D578" s="1"/>
      <c r="P578" s="3"/>
      <c r="Q578" s="2"/>
    </row>
    <row r="579" spans="4:17" x14ac:dyDescent="0.25">
      <c r="D579" s="1"/>
      <c r="P579" s="3"/>
      <c r="Q579" s="2"/>
    </row>
    <row r="580" spans="4:17" x14ac:dyDescent="0.25">
      <c r="D580" s="1"/>
      <c r="P580" s="3"/>
      <c r="Q580" s="2"/>
    </row>
    <row r="581" spans="4:17" x14ac:dyDescent="0.25">
      <c r="D581" s="1"/>
      <c r="P581" s="3"/>
      <c r="Q581" s="2"/>
    </row>
    <row r="582" spans="4:17" x14ac:dyDescent="0.25">
      <c r="D582" s="1"/>
      <c r="P582" s="3"/>
      <c r="Q582" s="2"/>
    </row>
    <row r="583" spans="4:17" x14ac:dyDescent="0.25">
      <c r="D583" s="1"/>
      <c r="P583" s="3"/>
      <c r="Q583" s="2"/>
    </row>
    <row r="584" spans="4:17" x14ac:dyDescent="0.25">
      <c r="D584" s="1"/>
      <c r="P584" s="3"/>
      <c r="Q584" s="2"/>
    </row>
    <row r="585" spans="4:17" x14ac:dyDescent="0.25">
      <c r="D585" s="1"/>
      <c r="P585" s="3"/>
      <c r="Q585" s="2"/>
    </row>
    <row r="586" spans="4:17" x14ac:dyDescent="0.25">
      <c r="D586" s="1"/>
      <c r="P586" s="3"/>
      <c r="Q586" s="2"/>
    </row>
    <row r="587" spans="4:17" x14ac:dyDescent="0.25">
      <c r="D587" s="1"/>
      <c r="P587" s="3"/>
      <c r="Q587" s="2"/>
    </row>
    <row r="588" spans="4:17" x14ac:dyDescent="0.25">
      <c r="D588" s="1"/>
      <c r="P588" s="3"/>
      <c r="Q588" s="2"/>
    </row>
    <row r="589" spans="4:17" x14ac:dyDescent="0.25">
      <c r="D589" s="1"/>
      <c r="P589" s="3"/>
      <c r="Q589" s="2"/>
    </row>
    <row r="590" spans="4:17" x14ac:dyDescent="0.25">
      <c r="D590" s="1"/>
      <c r="P590" s="3"/>
      <c r="Q590" s="2"/>
    </row>
    <row r="591" spans="4:17" x14ac:dyDescent="0.25">
      <c r="D591" s="1"/>
      <c r="P591" s="3"/>
      <c r="Q591" s="2"/>
    </row>
    <row r="592" spans="4:17" x14ac:dyDescent="0.25">
      <c r="D592" s="1"/>
      <c r="P592" s="3"/>
      <c r="Q592" s="2"/>
    </row>
    <row r="593" spans="4:17" x14ac:dyDescent="0.25">
      <c r="D593" s="1"/>
      <c r="P593" s="3"/>
      <c r="Q593" s="2"/>
    </row>
    <row r="594" spans="4:17" x14ac:dyDescent="0.25">
      <c r="D594" s="1"/>
      <c r="P594" s="3"/>
      <c r="Q594" s="2"/>
    </row>
    <row r="595" spans="4:17" x14ac:dyDescent="0.25">
      <c r="D595" s="1"/>
      <c r="P595" s="3"/>
      <c r="Q595" s="2"/>
    </row>
    <row r="596" spans="4:17" x14ac:dyDescent="0.25">
      <c r="D596" s="1"/>
      <c r="P596" s="3"/>
      <c r="Q596" s="2"/>
    </row>
    <row r="597" spans="4:17" x14ac:dyDescent="0.25">
      <c r="D597" s="1"/>
      <c r="P597" s="3"/>
      <c r="Q597" s="2"/>
    </row>
    <row r="598" spans="4:17" x14ac:dyDescent="0.25">
      <c r="D598" s="1"/>
      <c r="P598" s="3"/>
      <c r="Q598" s="2"/>
    </row>
    <row r="599" spans="4:17" x14ac:dyDescent="0.25">
      <c r="D599" s="1"/>
      <c r="P599" s="3"/>
      <c r="Q599" s="2"/>
    </row>
    <row r="600" spans="4:17" x14ac:dyDescent="0.25">
      <c r="D600" s="1"/>
      <c r="P600" s="3"/>
      <c r="Q600" s="2"/>
    </row>
    <row r="601" spans="4:17" x14ac:dyDescent="0.25">
      <c r="D601" s="1"/>
      <c r="P601" s="3"/>
      <c r="Q601" s="2"/>
    </row>
    <row r="602" spans="4:17" x14ac:dyDescent="0.25">
      <c r="D602" s="1"/>
      <c r="P602" s="3"/>
      <c r="Q602" s="2"/>
    </row>
    <row r="603" spans="4:17" x14ac:dyDescent="0.25">
      <c r="D603" s="1"/>
      <c r="P603" s="3"/>
      <c r="Q603" s="2"/>
    </row>
    <row r="604" spans="4:17" x14ac:dyDescent="0.25">
      <c r="D604" s="1"/>
      <c r="P604" s="3"/>
      <c r="Q604" s="2"/>
    </row>
    <row r="605" spans="4:17" x14ac:dyDescent="0.25">
      <c r="D605" s="1"/>
      <c r="P605" s="3"/>
      <c r="Q605" s="2"/>
    </row>
    <row r="606" spans="4:17" x14ac:dyDescent="0.25">
      <c r="D606" s="1"/>
      <c r="P606" s="3"/>
      <c r="Q606" s="2"/>
    </row>
    <row r="607" spans="4:17" x14ac:dyDescent="0.25">
      <c r="D607" s="1"/>
      <c r="P607" s="3"/>
      <c r="Q607" s="2"/>
    </row>
    <row r="608" spans="4:17" x14ac:dyDescent="0.25">
      <c r="D608" s="1"/>
      <c r="P608" s="3"/>
      <c r="Q608" s="2"/>
    </row>
    <row r="609" spans="1:17" x14ac:dyDescent="0.25">
      <c r="D609" s="1"/>
      <c r="P609" s="3"/>
      <c r="Q609" s="2"/>
    </row>
    <row r="610" spans="1:17" x14ac:dyDescent="0.25">
      <c r="D610" s="1"/>
      <c r="P610" s="3"/>
      <c r="Q610" s="2"/>
    </row>
    <row r="611" spans="1:17" s="2" customFormat="1" x14ac:dyDescent="0.25">
      <c r="A611" s="2" t="s">
        <v>361</v>
      </c>
      <c r="B611" s="2" t="s">
        <v>371</v>
      </c>
      <c r="C611" s="2" t="s">
        <v>362</v>
      </c>
      <c r="D611" s="2" t="s">
        <v>363</v>
      </c>
      <c r="E611" s="5" t="s">
        <v>364</v>
      </c>
      <c r="F611" s="2" t="s">
        <v>365</v>
      </c>
      <c r="G611" s="2" t="s">
        <v>366</v>
      </c>
      <c r="H611" s="2" t="s">
        <v>367</v>
      </c>
      <c r="I611" s="2" t="s">
        <v>368</v>
      </c>
      <c r="J611" s="2" t="s">
        <v>369</v>
      </c>
      <c r="K611" s="2" t="s">
        <v>370</v>
      </c>
      <c r="L611" s="2" t="s">
        <v>372</v>
      </c>
      <c r="M611" s="2" t="s">
        <v>373</v>
      </c>
      <c r="N611" s="5" t="s">
        <v>374</v>
      </c>
      <c r="O611" s="5" t="s">
        <v>375</v>
      </c>
      <c r="P611" s="3" t="s">
        <v>376</v>
      </c>
    </row>
    <row r="612" spans="1:17" x14ac:dyDescent="0.25">
      <c r="A612" t="s">
        <v>7</v>
      </c>
      <c r="B612" t="s">
        <v>9</v>
      </c>
      <c r="C612" t="s">
        <v>8</v>
      </c>
      <c r="D612" s="1">
        <v>45257</v>
      </c>
      <c r="E612" s="6">
        <v>293000</v>
      </c>
      <c r="F612" t="s">
        <v>1</v>
      </c>
      <c r="G612">
        <v>1994</v>
      </c>
      <c r="H612">
        <v>1600</v>
      </c>
      <c r="I612">
        <v>0.19800000000000001</v>
      </c>
      <c r="J612" t="s">
        <v>2</v>
      </c>
      <c r="K612">
        <v>420</v>
      </c>
      <c r="L612">
        <v>2</v>
      </c>
      <c r="M612">
        <v>0</v>
      </c>
      <c r="N612" s="6">
        <v>118100</v>
      </c>
      <c r="O612" s="6">
        <v>118100</v>
      </c>
      <c r="P612" s="4">
        <f>E612/H612</f>
        <v>183.125</v>
      </c>
    </row>
    <row r="613" spans="1:17" x14ac:dyDescent="0.25">
      <c r="A613" t="s">
        <v>7</v>
      </c>
      <c r="B613" t="s">
        <v>9</v>
      </c>
      <c r="C613" t="s">
        <v>8</v>
      </c>
      <c r="D613" s="1">
        <v>44473</v>
      </c>
      <c r="E613" s="6">
        <v>215000</v>
      </c>
      <c r="F613" t="s">
        <v>1</v>
      </c>
      <c r="G613">
        <v>1994</v>
      </c>
      <c r="H613">
        <v>1600</v>
      </c>
      <c r="I613">
        <v>0.19800000000000001</v>
      </c>
      <c r="J613" t="s">
        <v>2</v>
      </c>
      <c r="K613">
        <v>420</v>
      </c>
      <c r="L613">
        <v>2</v>
      </c>
      <c r="M613">
        <v>0</v>
      </c>
      <c r="N613" s="6">
        <v>118100</v>
      </c>
      <c r="O613" s="6">
        <v>118100</v>
      </c>
      <c r="P613" s="4">
        <f t="shared" ref="P613:P620" si="10">E613/H613</f>
        <v>134.375</v>
      </c>
    </row>
    <row r="614" spans="1:17" x14ac:dyDescent="0.25">
      <c r="D614" s="1"/>
      <c r="P614" s="3">
        <f>AVERAGE(P612:P613)</f>
        <v>158.75</v>
      </c>
      <c r="Q614" s="2" t="s">
        <v>379</v>
      </c>
    </row>
    <row r="615" spans="1:17" x14ac:dyDescent="0.25">
      <c r="D615" s="1"/>
    </row>
    <row r="616" spans="1:17" s="2" customFormat="1" x14ac:dyDescent="0.25">
      <c r="A616" s="2" t="s">
        <v>361</v>
      </c>
      <c r="B616" s="2" t="s">
        <v>371</v>
      </c>
      <c r="C616" s="2" t="s">
        <v>362</v>
      </c>
      <c r="D616" s="2" t="s">
        <v>363</v>
      </c>
      <c r="E616" s="5" t="s">
        <v>364</v>
      </c>
      <c r="F616" s="2" t="s">
        <v>365</v>
      </c>
      <c r="G616" s="2" t="s">
        <v>366</v>
      </c>
      <c r="H616" s="2" t="s">
        <v>367</v>
      </c>
      <c r="I616" s="2" t="s">
        <v>368</v>
      </c>
      <c r="J616" s="2" t="s">
        <v>369</v>
      </c>
      <c r="K616" s="2" t="s">
        <v>370</v>
      </c>
      <c r="L616" s="2" t="s">
        <v>372</v>
      </c>
      <c r="M616" s="2" t="s">
        <v>373</v>
      </c>
      <c r="N616" s="5" t="s">
        <v>374</v>
      </c>
      <c r="O616" s="5" t="s">
        <v>375</v>
      </c>
      <c r="P616" s="3" t="s">
        <v>376</v>
      </c>
    </row>
    <row r="617" spans="1:17" x14ac:dyDescent="0.25">
      <c r="A617" t="s">
        <v>211</v>
      </c>
      <c r="B617" t="s">
        <v>212</v>
      </c>
      <c r="C617" t="s">
        <v>8</v>
      </c>
      <c r="D617" s="1">
        <v>44687</v>
      </c>
      <c r="E617" s="6">
        <v>262000</v>
      </c>
      <c r="F617" t="s">
        <v>18</v>
      </c>
      <c r="G617">
        <v>1978</v>
      </c>
      <c r="H617">
        <v>1390</v>
      </c>
      <c r="I617">
        <v>0.19800000000000001</v>
      </c>
      <c r="J617" t="s">
        <v>2</v>
      </c>
      <c r="K617">
        <v>417</v>
      </c>
      <c r="L617">
        <v>2</v>
      </c>
      <c r="M617">
        <v>0</v>
      </c>
      <c r="N617" s="6">
        <v>102800</v>
      </c>
      <c r="O617" s="6">
        <v>102800</v>
      </c>
      <c r="P617" s="4">
        <f t="shared" si="10"/>
        <v>188.48920863309351</v>
      </c>
    </row>
    <row r="618" spans="1:17" x14ac:dyDescent="0.25">
      <c r="A618" t="s">
        <v>230</v>
      </c>
      <c r="B618" t="s">
        <v>231</v>
      </c>
      <c r="C618" t="s">
        <v>8</v>
      </c>
      <c r="D618" s="1">
        <v>44656</v>
      </c>
      <c r="E618" s="6">
        <v>260000</v>
      </c>
      <c r="F618" t="s">
        <v>18</v>
      </c>
      <c r="G618">
        <v>1977</v>
      </c>
      <c r="H618">
        <v>2236</v>
      </c>
      <c r="I618">
        <v>0.23</v>
      </c>
      <c r="J618" t="s">
        <v>2</v>
      </c>
      <c r="K618">
        <v>506</v>
      </c>
      <c r="L618">
        <v>2</v>
      </c>
      <c r="M618">
        <v>1</v>
      </c>
      <c r="N618" s="6">
        <v>141000</v>
      </c>
      <c r="O618" s="6">
        <v>141000</v>
      </c>
      <c r="P618" s="4">
        <f t="shared" si="10"/>
        <v>116.27906976744185</v>
      </c>
    </row>
    <row r="619" spans="1:17" x14ac:dyDescent="0.25">
      <c r="A619" t="s">
        <v>89</v>
      </c>
      <c r="B619" t="s">
        <v>90</v>
      </c>
      <c r="C619" t="s">
        <v>8</v>
      </c>
      <c r="D619" s="1">
        <v>45057</v>
      </c>
      <c r="E619" s="6">
        <v>420000</v>
      </c>
      <c r="F619" t="s">
        <v>18</v>
      </c>
      <c r="G619">
        <v>1970</v>
      </c>
      <c r="H619">
        <v>2419</v>
      </c>
      <c r="I619">
        <v>0.27800000000000002</v>
      </c>
      <c r="J619" t="s">
        <v>2</v>
      </c>
      <c r="K619">
        <v>563</v>
      </c>
      <c r="L619">
        <v>2</v>
      </c>
      <c r="M619">
        <v>0</v>
      </c>
      <c r="N619" s="6">
        <v>143100</v>
      </c>
      <c r="O619" s="6">
        <v>143100</v>
      </c>
      <c r="P619" s="4">
        <f t="shared" si="10"/>
        <v>173.62546506820999</v>
      </c>
    </row>
    <row r="620" spans="1:17" x14ac:dyDescent="0.25">
      <c r="A620" t="s">
        <v>312</v>
      </c>
      <c r="B620" t="s">
        <v>313</v>
      </c>
      <c r="C620" t="s">
        <v>8</v>
      </c>
      <c r="D620" s="1">
        <v>44390</v>
      </c>
      <c r="E620" s="6">
        <v>265000</v>
      </c>
      <c r="F620" t="s">
        <v>18</v>
      </c>
      <c r="G620">
        <v>1972</v>
      </c>
      <c r="H620">
        <v>2552</v>
      </c>
      <c r="I620">
        <v>0.26200000000000001</v>
      </c>
      <c r="J620" t="s">
        <v>2</v>
      </c>
      <c r="K620">
        <v>440</v>
      </c>
      <c r="L620">
        <v>2</v>
      </c>
      <c r="M620">
        <v>1</v>
      </c>
      <c r="N620" s="6">
        <v>140900</v>
      </c>
      <c r="O620" s="6">
        <v>140900</v>
      </c>
      <c r="P620" s="4">
        <f t="shared" si="10"/>
        <v>103.84012539184953</v>
      </c>
    </row>
    <row r="621" spans="1:17" x14ac:dyDescent="0.25">
      <c r="D621" s="1"/>
      <c r="P621" s="3">
        <f>AVERAGE(P617:P620)</f>
        <v>145.55846721514871</v>
      </c>
      <c r="Q621" s="2" t="s">
        <v>379</v>
      </c>
    </row>
    <row r="622" spans="1:17" x14ac:dyDescent="0.25">
      <c r="D622" s="1"/>
    </row>
    <row r="623" spans="1:17" s="2" customFormat="1" x14ac:dyDescent="0.25">
      <c r="A623" s="2" t="s">
        <v>361</v>
      </c>
      <c r="B623" s="2" t="s">
        <v>371</v>
      </c>
      <c r="C623" s="2" t="s">
        <v>362</v>
      </c>
      <c r="D623" s="2" t="s">
        <v>363</v>
      </c>
      <c r="E623" s="5" t="s">
        <v>364</v>
      </c>
      <c r="F623" s="2" t="s">
        <v>365</v>
      </c>
      <c r="G623" s="2" t="s">
        <v>366</v>
      </c>
      <c r="H623" s="2" t="s">
        <v>367</v>
      </c>
      <c r="I623" s="2" t="s">
        <v>368</v>
      </c>
      <c r="J623" s="2" t="s">
        <v>369</v>
      </c>
      <c r="K623" s="2" t="s">
        <v>370</v>
      </c>
      <c r="L623" s="2" t="s">
        <v>372</v>
      </c>
      <c r="M623" s="2" t="s">
        <v>373</v>
      </c>
      <c r="N623" s="5" t="s">
        <v>374</v>
      </c>
      <c r="O623" s="5" t="s">
        <v>375</v>
      </c>
      <c r="P623" s="3" t="s">
        <v>376</v>
      </c>
    </row>
    <row r="624" spans="1:17" x14ac:dyDescent="0.25">
      <c r="A624" t="s">
        <v>244</v>
      </c>
      <c r="B624" t="s">
        <v>245</v>
      </c>
      <c r="C624" t="s">
        <v>8</v>
      </c>
      <c r="D624" s="1">
        <v>44582</v>
      </c>
      <c r="E624" s="6">
        <v>240000</v>
      </c>
      <c r="F624" t="s">
        <v>29</v>
      </c>
      <c r="G624">
        <v>1978</v>
      </c>
      <c r="H624">
        <v>2108</v>
      </c>
      <c r="I624">
        <v>0.223</v>
      </c>
      <c r="J624" t="s">
        <v>2</v>
      </c>
      <c r="K624">
        <v>528</v>
      </c>
      <c r="L624">
        <v>2</v>
      </c>
      <c r="M624">
        <v>1</v>
      </c>
      <c r="N624" s="6">
        <v>125800</v>
      </c>
      <c r="O624" s="6">
        <v>125800</v>
      </c>
      <c r="P624" s="4">
        <f>E624/H624</f>
        <v>113.85199240986718</v>
      </c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1:16" x14ac:dyDescent="0.25">
      <c r="D657" s="1"/>
    </row>
    <row r="658" spans="1:16" x14ac:dyDescent="0.25">
      <c r="D658" s="1"/>
    </row>
    <row r="659" spans="1:16" x14ac:dyDescent="0.25">
      <c r="D659" s="1"/>
    </row>
    <row r="660" spans="1:16" x14ac:dyDescent="0.25">
      <c r="D660" s="1"/>
    </row>
    <row r="661" spans="1:16" x14ac:dyDescent="0.25">
      <c r="D661" s="1"/>
    </row>
    <row r="662" spans="1:16" x14ac:dyDescent="0.25">
      <c r="D662" s="1"/>
    </row>
    <row r="663" spans="1:16" x14ac:dyDescent="0.25">
      <c r="D663" s="1"/>
    </row>
    <row r="664" spans="1:16" x14ac:dyDescent="0.25">
      <c r="D664" s="1"/>
    </row>
    <row r="665" spans="1:16" x14ac:dyDescent="0.25">
      <c r="D665" s="1"/>
    </row>
    <row r="666" spans="1:16" x14ac:dyDescent="0.25">
      <c r="D666" s="1"/>
    </row>
    <row r="667" spans="1:16" x14ac:dyDescent="0.25">
      <c r="D667" s="1"/>
    </row>
    <row r="668" spans="1:16" x14ac:dyDescent="0.25">
      <c r="D668" s="1"/>
    </row>
    <row r="669" spans="1:16" x14ac:dyDescent="0.25">
      <c r="D669" s="1"/>
    </row>
    <row r="670" spans="1:16" x14ac:dyDescent="0.25">
      <c r="D670" s="1"/>
    </row>
    <row r="671" spans="1:16" x14ac:dyDescent="0.25">
      <c r="D671" s="1"/>
    </row>
    <row r="672" spans="1:16" s="2" customFormat="1" x14ac:dyDescent="0.25">
      <c r="A672" s="2" t="s">
        <v>361</v>
      </c>
      <c r="B672" s="2" t="s">
        <v>371</v>
      </c>
      <c r="C672" s="2" t="s">
        <v>362</v>
      </c>
      <c r="D672" s="2" t="s">
        <v>363</v>
      </c>
      <c r="E672" s="5" t="s">
        <v>364</v>
      </c>
      <c r="F672" s="2" t="s">
        <v>365</v>
      </c>
      <c r="G672" s="2" t="s">
        <v>366</v>
      </c>
      <c r="H672" s="2" t="s">
        <v>367</v>
      </c>
      <c r="I672" s="2" t="s">
        <v>368</v>
      </c>
      <c r="J672" s="2" t="s">
        <v>369</v>
      </c>
      <c r="K672" s="2" t="s">
        <v>370</v>
      </c>
      <c r="L672" s="2" t="s">
        <v>372</v>
      </c>
      <c r="M672" s="2" t="s">
        <v>373</v>
      </c>
      <c r="N672" s="5" t="s">
        <v>374</v>
      </c>
      <c r="O672" s="5" t="s">
        <v>375</v>
      </c>
      <c r="P672" s="3" t="s">
        <v>376</v>
      </c>
    </row>
    <row r="673" spans="1:17" x14ac:dyDescent="0.25">
      <c r="A673" t="s">
        <v>318</v>
      </c>
      <c r="B673" t="s">
        <v>319</v>
      </c>
      <c r="C673" t="s">
        <v>57</v>
      </c>
      <c r="D673" s="1">
        <v>44370</v>
      </c>
      <c r="E673" s="6">
        <v>72500</v>
      </c>
      <c r="F673" t="s">
        <v>1</v>
      </c>
      <c r="G673">
        <v>1975</v>
      </c>
      <c r="H673">
        <v>1013</v>
      </c>
      <c r="I673">
        <v>0</v>
      </c>
      <c r="J673" t="s">
        <v>2</v>
      </c>
      <c r="K673">
        <v>225</v>
      </c>
      <c r="L673">
        <v>1</v>
      </c>
      <c r="M673">
        <v>0</v>
      </c>
      <c r="N673" s="6">
        <v>102300</v>
      </c>
      <c r="O673" s="6">
        <v>97791</v>
      </c>
      <c r="P673" s="4">
        <f>E673/H673</f>
        <v>71.569595261599204</v>
      </c>
    </row>
    <row r="674" spans="1:17" x14ac:dyDescent="0.25">
      <c r="D674" s="1"/>
    </row>
    <row r="675" spans="1:17" s="2" customFormat="1" x14ac:dyDescent="0.25">
      <c r="A675" s="2" t="s">
        <v>361</v>
      </c>
      <c r="B675" s="2" t="s">
        <v>371</v>
      </c>
      <c r="C675" s="2" t="s">
        <v>362</v>
      </c>
      <c r="D675" s="2" t="s">
        <v>363</v>
      </c>
      <c r="E675" s="5" t="s">
        <v>364</v>
      </c>
      <c r="F675" s="2" t="s">
        <v>365</v>
      </c>
      <c r="G675" s="2" t="s">
        <v>366</v>
      </c>
      <c r="H675" s="2" t="s">
        <v>367</v>
      </c>
      <c r="I675" s="2" t="s">
        <v>368</v>
      </c>
      <c r="J675" s="2" t="s">
        <v>369</v>
      </c>
      <c r="K675" s="2" t="s">
        <v>370</v>
      </c>
      <c r="L675" s="2" t="s">
        <v>372</v>
      </c>
      <c r="M675" s="2" t="s">
        <v>373</v>
      </c>
      <c r="N675" s="5" t="s">
        <v>374</v>
      </c>
      <c r="O675" s="5" t="s">
        <v>375</v>
      </c>
      <c r="P675" s="3" t="s">
        <v>376</v>
      </c>
    </row>
    <row r="676" spans="1:17" x14ac:dyDescent="0.25">
      <c r="A676" t="s">
        <v>56</v>
      </c>
      <c r="B676" t="s">
        <v>58</v>
      </c>
      <c r="C676" t="s">
        <v>57</v>
      </c>
      <c r="D676" s="1">
        <v>45135</v>
      </c>
      <c r="E676" s="6">
        <v>175000</v>
      </c>
      <c r="F676" t="s">
        <v>23</v>
      </c>
      <c r="G676">
        <v>1975</v>
      </c>
      <c r="H676">
        <v>1144</v>
      </c>
      <c r="I676">
        <v>0</v>
      </c>
      <c r="J676" t="s">
        <v>2</v>
      </c>
      <c r="K676">
        <v>225</v>
      </c>
      <c r="L676">
        <v>1</v>
      </c>
      <c r="M676">
        <v>0</v>
      </c>
      <c r="N676" s="6">
        <v>74500</v>
      </c>
      <c r="O676" s="6">
        <v>74500</v>
      </c>
      <c r="P676" s="4">
        <f>E676/H676</f>
        <v>152.97202797202797</v>
      </c>
    </row>
    <row r="677" spans="1:17" x14ac:dyDescent="0.25">
      <c r="A677" t="s">
        <v>56</v>
      </c>
      <c r="B677" t="s">
        <v>58</v>
      </c>
      <c r="C677" t="s">
        <v>57</v>
      </c>
      <c r="D677" s="1">
        <v>44782</v>
      </c>
      <c r="E677" s="6">
        <v>160000</v>
      </c>
      <c r="F677" t="s">
        <v>23</v>
      </c>
      <c r="G677">
        <v>1975</v>
      </c>
      <c r="H677">
        <v>1144</v>
      </c>
      <c r="I677">
        <v>0</v>
      </c>
      <c r="J677" t="s">
        <v>2</v>
      </c>
      <c r="K677">
        <v>225</v>
      </c>
      <c r="L677">
        <v>1</v>
      </c>
      <c r="M677">
        <v>0</v>
      </c>
      <c r="N677" s="6">
        <v>74500</v>
      </c>
      <c r="O677" s="6">
        <v>74500</v>
      </c>
      <c r="P677" s="4">
        <f t="shared" ref="P677:P678" si="11">E677/H677</f>
        <v>139.86013986013987</v>
      </c>
    </row>
    <row r="678" spans="1:17" x14ac:dyDescent="0.25">
      <c r="A678" t="s">
        <v>285</v>
      </c>
      <c r="B678" t="s">
        <v>286</v>
      </c>
      <c r="C678" t="s">
        <v>57</v>
      </c>
      <c r="D678" s="1">
        <v>44449</v>
      </c>
      <c r="E678" s="6">
        <v>176000</v>
      </c>
      <c r="F678" t="s">
        <v>23</v>
      </c>
      <c r="G678">
        <v>1975</v>
      </c>
      <c r="H678">
        <v>1144</v>
      </c>
      <c r="I678">
        <v>0</v>
      </c>
      <c r="J678" t="s">
        <v>2</v>
      </c>
      <c r="K678">
        <v>250</v>
      </c>
      <c r="L678">
        <v>1</v>
      </c>
      <c r="M678">
        <v>0</v>
      </c>
      <c r="N678" s="6">
        <v>75100</v>
      </c>
      <c r="O678" s="6">
        <v>72544</v>
      </c>
      <c r="P678" s="4">
        <f t="shared" si="11"/>
        <v>153.84615384615384</v>
      </c>
    </row>
    <row r="679" spans="1:17" x14ac:dyDescent="0.25">
      <c r="D679" s="1"/>
      <c r="P679" s="3">
        <f>AVERAGE(P676:P678)</f>
        <v>148.8927738927739</v>
      </c>
      <c r="Q679" s="2" t="s">
        <v>379</v>
      </c>
    </row>
    <row r="680" spans="1:17" x14ac:dyDescent="0.25">
      <c r="D680" s="1"/>
    </row>
    <row r="681" spans="1:17" s="2" customFormat="1" x14ac:dyDescent="0.25">
      <c r="A681" s="2" t="s">
        <v>361</v>
      </c>
      <c r="B681" s="2" t="s">
        <v>371</v>
      </c>
      <c r="C681" s="2" t="s">
        <v>362</v>
      </c>
      <c r="D681" s="2" t="s">
        <v>363</v>
      </c>
      <c r="E681" s="5" t="s">
        <v>364</v>
      </c>
      <c r="F681" s="2" t="s">
        <v>365</v>
      </c>
      <c r="G681" s="2" t="s">
        <v>366</v>
      </c>
      <c r="H681" s="2" t="s">
        <v>367</v>
      </c>
      <c r="I681" s="2" t="s">
        <v>368</v>
      </c>
      <c r="J681" s="2" t="s">
        <v>369</v>
      </c>
      <c r="K681" s="2" t="s">
        <v>370</v>
      </c>
      <c r="L681" s="2" t="s">
        <v>372</v>
      </c>
      <c r="M681" s="2" t="s">
        <v>373</v>
      </c>
      <c r="N681" s="5" t="s">
        <v>374</v>
      </c>
      <c r="O681" s="5" t="s">
        <v>375</v>
      </c>
      <c r="P681" s="3" t="s">
        <v>376</v>
      </c>
    </row>
    <row r="682" spans="1:17" x14ac:dyDescent="0.25">
      <c r="A682" t="s">
        <v>240</v>
      </c>
      <c r="B682" t="s">
        <v>241</v>
      </c>
      <c r="C682" t="s">
        <v>57</v>
      </c>
      <c r="D682" s="1">
        <v>44592</v>
      </c>
      <c r="E682" s="6">
        <v>155000</v>
      </c>
      <c r="F682" t="s">
        <v>18</v>
      </c>
      <c r="G682">
        <v>1975</v>
      </c>
      <c r="H682">
        <v>1012</v>
      </c>
      <c r="I682">
        <v>0</v>
      </c>
      <c r="J682" t="s">
        <v>2</v>
      </c>
      <c r="K682">
        <v>225</v>
      </c>
      <c r="L682">
        <v>1</v>
      </c>
      <c r="M682">
        <v>1</v>
      </c>
      <c r="N682" s="6">
        <v>93600</v>
      </c>
      <c r="O682" s="6">
        <v>85575</v>
      </c>
      <c r="P682" s="4">
        <f>E682/H682</f>
        <v>153.16205533596838</v>
      </c>
    </row>
    <row r="683" spans="1:17" x14ac:dyDescent="0.25">
      <c r="A683" t="s">
        <v>283</v>
      </c>
      <c r="B683" t="s">
        <v>284</v>
      </c>
      <c r="C683" t="s">
        <v>57</v>
      </c>
      <c r="D683" s="1">
        <v>44452</v>
      </c>
      <c r="E683" s="6">
        <v>110000</v>
      </c>
      <c r="F683" t="s">
        <v>18</v>
      </c>
      <c r="G683">
        <v>1975</v>
      </c>
      <c r="H683">
        <v>1012</v>
      </c>
      <c r="I683">
        <v>0</v>
      </c>
      <c r="J683" t="s">
        <v>2</v>
      </c>
      <c r="K683">
        <v>225</v>
      </c>
      <c r="L683">
        <v>1</v>
      </c>
      <c r="M683">
        <v>1</v>
      </c>
      <c r="N683" s="6">
        <v>93500</v>
      </c>
      <c r="O683" s="6">
        <v>49459</v>
      </c>
      <c r="P683" s="4">
        <f t="shared" ref="P683:P685" si="12">E683/H683</f>
        <v>108.69565217391305</v>
      </c>
    </row>
    <row r="684" spans="1:17" x14ac:dyDescent="0.25">
      <c r="A684" t="s">
        <v>189</v>
      </c>
      <c r="B684" t="s">
        <v>190</v>
      </c>
      <c r="C684" t="s">
        <v>57</v>
      </c>
      <c r="D684" s="1">
        <v>44743</v>
      </c>
      <c r="E684" s="6">
        <v>170000</v>
      </c>
      <c r="F684" t="s">
        <v>18</v>
      </c>
      <c r="G684">
        <v>1975</v>
      </c>
      <c r="H684">
        <v>1012</v>
      </c>
      <c r="I684">
        <v>0</v>
      </c>
      <c r="J684" t="s">
        <v>2</v>
      </c>
      <c r="K684">
        <v>225</v>
      </c>
      <c r="L684">
        <v>1</v>
      </c>
      <c r="M684">
        <v>1</v>
      </c>
      <c r="N684" s="6">
        <v>93600</v>
      </c>
      <c r="O684" s="6">
        <v>92820</v>
      </c>
      <c r="P684" s="4">
        <f t="shared" si="12"/>
        <v>167.98418972332016</v>
      </c>
    </row>
    <row r="685" spans="1:17" x14ac:dyDescent="0.25">
      <c r="A685" t="s">
        <v>344</v>
      </c>
      <c r="B685" t="s">
        <v>345</v>
      </c>
      <c r="C685" t="s">
        <v>57</v>
      </c>
      <c r="D685" s="1">
        <v>44316</v>
      </c>
      <c r="E685" s="6">
        <v>200000</v>
      </c>
      <c r="F685" t="s">
        <v>18</v>
      </c>
      <c r="G685">
        <v>1975</v>
      </c>
      <c r="H685">
        <v>1012</v>
      </c>
      <c r="I685">
        <v>0</v>
      </c>
      <c r="J685" t="s">
        <v>2</v>
      </c>
      <c r="K685">
        <v>225</v>
      </c>
      <c r="L685">
        <v>1</v>
      </c>
      <c r="M685">
        <v>1</v>
      </c>
      <c r="N685" s="6">
        <v>93700</v>
      </c>
      <c r="O685" s="6">
        <v>89743</v>
      </c>
      <c r="P685" s="4">
        <f t="shared" si="12"/>
        <v>197.62845849802372</v>
      </c>
    </row>
    <row r="686" spans="1:17" x14ac:dyDescent="0.25">
      <c r="D686" s="1"/>
      <c r="P686" s="3">
        <f>AVERAGE(P682:P685)</f>
        <v>156.86758893280634</v>
      </c>
      <c r="Q686" s="2" t="s">
        <v>379</v>
      </c>
    </row>
    <row r="687" spans="1:17" x14ac:dyDescent="0.25">
      <c r="D687" s="1"/>
      <c r="P687" s="3"/>
      <c r="Q687" s="2"/>
    </row>
    <row r="688" spans="1:17" x14ac:dyDescent="0.25">
      <c r="D688" s="1"/>
      <c r="P688" s="3"/>
      <c r="Q688" s="2"/>
    </row>
    <row r="689" spans="4:17" x14ac:dyDescent="0.25">
      <c r="D689" s="1"/>
      <c r="P689" s="3"/>
      <c r="Q689" s="2"/>
    </row>
    <row r="690" spans="4:17" x14ac:dyDescent="0.25">
      <c r="D690" s="1"/>
      <c r="P690" s="3"/>
      <c r="Q690" s="2"/>
    </row>
    <row r="691" spans="4:17" x14ac:dyDescent="0.25">
      <c r="D691" s="1"/>
      <c r="P691" s="3"/>
      <c r="Q691" s="2"/>
    </row>
    <row r="692" spans="4:17" x14ac:dyDescent="0.25">
      <c r="D692" s="1"/>
      <c r="P692" s="3"/>
      <c r="Q692" s="2"/>
    </row>
    <row r="693" spans="4:17" x14ac:dyDescent="0.25">
      <c r="D693" s="1"/>
      <c r="P693" s="3"/>
      <c r="Q693" s="2"/>
    </row>
    <row r="694" spans="4:17" x14ac:dyDescent="0.25">
      <c r="D694" s="1"/>
      <c r="P694" s="3"/>
      <c r="Q694" s="2"/>
    </row>
    <row r="695" spans="4:17" x14ac:dyDescent="0.25">
      <c r="D695" s="1"/>
      <c r="P695" s="3"/>
      <c r="Q695" s="2"/>
    </row>
    <row r="696" spans="4:17" x14ac:dyDescent="0.25">
      <c r="D696" s="1"/>
      <c r="P696" s="3"/>
      <c r="Q696" s="2"/>
    </row>
    <row r="697" spans="4:17" x14ac:dyDescent="0.25">
      <c r="D697" s="1"/>
      <c r="P697" s="3"/>
      <c r="Q697" s="2"/>
    </row>
    <row r="698" spans="4:17" x14ac:dyDescent="0.25">
      <c r="D698" s="1"/>
      <c r="P698" s="3"/>
      <c r="Q698" s="2"/>
    </row>
    <row r="699" spans="4:17" x14ac:dyDescent="0.25">
      <c r="D699" s="1"/>
      <c r="P699" s="3"/>
      <c r="Q699" s="2"/>
    </row>
    <row r="700" spans="4:17" x14ac:dyDescent="0.25">
      <c r="D700" s="1"/>
      <c r="P700" s="3"/>
      <c r="Q700" s="2"/>
    </row>
    <row r="701" spans="4:17" x14ac:dyDescent="0.25">
      <c r="D701" s="1"/>
      <c r="P701" s="3"/>
      <c r="Q701" s="2"/>
    </row>
    <row r="702" spans="4:17" x14ac:dyDescent="0.25">
      <c r="D702" s="1"/>
      <c r="P702" s="3"/>
      <c r="Q702" s="2"/>
    </row>
    <row r="703" spans="4:17" x14ac:dyDescent="0.25">
      <c r="D703" s="1"/>
      <c r="P703" s="3"/>
      <c r="Q703" s="2"/>
    </row>
    <row r="704" spans="4:17" x14ac:dyDescent="0.25">
      <c r="D704" s="1"/>
      <c r="P704" s="3"/>
      <c r="Q704" s="2"/>
    </row>
    <row r="705" spans="4:17" x14ac:dyDescent="0.25">
      <c r="D705" s="1"/>
      <c r="P705" s="3"/>
      <c r="Q705" s="2"/>
    </row>
    <row r="706" spans="4:17" x14ac:dyDescent="0.25">
      <c r="D706" s="1"/>
      <c r="P706" s="3"/>
      <c r="Q706" s="2"/>
    </row>
    <row r="707" spans="4:17" x14ac:dyDescent="0.25">
      <c r="D707" s="1"/>
      <c r="P707" s="3"/>
      <c r="Q707" s="2"/>
    </row>
    <row r="708" spans="4:17" x14ac:dyDescent="0.25">
      <c r="D708" s="1"/>
      <c r="P708" s="3"/>
      <c r="Q708" s="2"/>
    </row>
    <row r="709" spans="4:17" x14ac:dyDescent="0.25">
      <c r="D709" s="1"/>
      <c r="P709" s="3"/>
      <c r="Q709" s="2"/>
    </row>
    <row r="710" spans="4:17" x14ac:dyDescent="0.25">
      <c r="D710" s="1"/>
      <c r="P710" s="3"/>
      <c r="Q710" s="2"/>
    </row>
    <row r="711" spans="4:17" x14ac:dyDescent="0.25">
      <c r="D711" s="1"/>
      <c r="P711" s="3"/>
      <c r="Q711" s="2"/>
    </row>
    <row r="712" spans="4:17" x14ac:dyDescent="0.25">
      <c r="D712" s="1"/>
      <c r="P712" s="3"/>
      <c r="Q712" s="2"/>
    </row>
    <row r="713" spans="4:17" x14ac:dyDescent="0.25">
      <c r="D713" s="1"/>
      <c r="P713" s="3"/>
      <c r="Q713" s="2"/>
    </row>
    <row r="714" spans="4:17" x14ac:dyDescent="0.25">
      <c r="D714" s="1"/>
      <c r="P714" s="3"/>
      <c r="Q714" s="2"/>
    </row>
    <row r="715" spans="4:17" x14ac:dyDescent="0.25">
      <c r="D715" s="1"/>
      <c r="P715" s="3"/>
      <c r="Q715" s="2"/>
    </row>
    <row r="716" spans="4:17" x14ac:dyDescent="0.25">
      <c r="D716" s="1"/>
      <c r="P716" s="3"/>
      <c r="Q716" s="2"/>
    </row>
    <row r="717" spans="4:17" x14ac:dyDescent="0.25">
      <c r="D717" s="1"/>
      <c r="P717" s="3"/>
      <c r="Q717" s="2"/>
    </row>
    <row r="718" spans="4:17" x14ac:dyDescent="0.25">
      <c r="D718" s="1"/>
      <c r="P718" s="3"/>
      <c r="Q718" s="2"/>
    </row>
    <row r="719" spans="4:17" x14ac:dyDescent="0.25">
      <c r="D719" s="1"/>
      <c r="P719" s="3"/>
      <c r="Q719" s="2"/>
    </row>
    <row r="720" spans="4:17" x14ac:dyDescent="0.25">
      <c r="D720" s="1"/>
      <c r="P720" s="3"/>
      <c r="Q720" s="2"/>
    </row>
    <row r="721" spans="1:17" x14ac:dyDescent="0.25">
      <c r="D721" s="1"/>
      <c r="P721" s="3"/>
      <c r="Q721" s="2"/>
    </row>
    <row r="722" spans="1:17" x14ac:dyDescent="0.25">
      <c r="D722" s="1"/>
      <c r="P722" s="3"/>
      <c r="Q722" s="2"/>
    </row>
    <row r="723" spans="1:17" x14ac:dyDescent="0.25">
      <c r="D723" s="1"/>
      <c r="P723" s="3"/>
      <c r="Q723" s="2"/>
    </row>
    <row r="724" spans="1:17" x14ac:dyDescent="0.25">
      <c r="D724" s="1"/>
      <c r="P724" s="3"/>
      <c r="Q724" s="2"/>
    </row>
    <row r="725" spans="1:17" x14ac:dyDescent="0.25">
      <c r="D725" s="1"/>
      <c r="P725" s="3"/>
      <c r="Q725" s="2"/>
    </row>
    <row r="726" spans="1:17" x14ac:dyDescent="0.25">
      <c r="D726" s="1"/>
      <c r="P726" s="3"/>
      <c r="Q726" s="2"/>
    </row>
    <row r="727" spans="1:17" x14ac:dyDescent="0.25">
      <c r="D727" s="1"/>
      <c r="P727" s="3"/>
      <c r="Q727" s="2"/>
    </row>
    <row r="728" spans="1:17" x14ac:dyDescent="0.25">
      <c r="D728" s="1"/>
      <c r="P728" s="3"/>
      <c r="Q728" s="2"/>
    </row>
    <row r="729" spans="1:17" x14ac:dyDescent="0.25">
      <c r="D729" s="1"/>
      <c r="P729" s="3"/>
      <c r="Q729" s="2"/>
    </row>
    <row r="730" spans="1:17" x14ac:dyDescent="0.25">
      <c r="D730" s="1"/>
      <c r="P730" s="3"/>
      <c r="Q730" s="2"/>
    </row>
    <row r="731" spans="1:17" x14ac:dyDescent="0.25">
      <c r="D731" s="1"/>
      <c r="P731" s="3"/>
      <c r="Q731" s="2"/>
    </row>
    <row r="732" spans="1:17" x14ac:dyDescent="0.25">
      <c r="D732" s="1"/>
      <c r="P732" s="3"/>
      <c r="Q732" s="2"/>
    </row>
    <row r="733" spans="1:17" s="2" customFormat="1" x14ac:dyDescent="0.25">
      <c r="A733" s="2" t="s">
        <v>361</v>
      </c>
      <c r="B733" s="2" t="s">
        <v>371</v>
      </c>
      <c r="C733" s="2" t="s">
        <v>362</v>
      </c>
      <c r="D733" s="2" t="s">
        <v>363</v>
      </c>
      <c r="E733" s="5" t="s">
        <v>364</v>
      </c>
      <c r="F733" s="2" t="s">
        <v>365</v>
      </c>
      <c r="G733" s="2" t="s">
        <v>366</v>
      </c>
      <c r="H733" s="2" t="s">
        <v>367</v>
      </c>
      <c r="I733" s="2" t="s">
        <v>368</v>
      </c>
      <c r="J733" s="2" t="s">
        <v>369</v>
      </c>
      <c r="K733" s="2" t="s">
        <v>370</v>
      </c>
      <c r="L733" s="2" t="s">
        <v>372</v>
      </c>
      <c r="M733" s="2" t="s">
        <v>373</v>
      </c>
      <c r="N733" s="5" t="s">
        <v>374</v>
      </c>
      <c r="O733" s="5" t="s">
        <v>375</v>
      </c>
      <c r="P733" s="3" t="s">
        <v>376</v>
      </c>
    </row>
    <row r="734" spans="1:17" x14ac:dyDescent="0.25">
      <c r="A734" t="s">
        <v>108</v>
      </c>
      <c r="B734" t="s">
        <v>109</v>
      </c>
      <c r="C734" t="s">
        <v>54</v>
      </c>
      <c r="D734" s="1">
        <v>45009</v>
      </c>
      <c r="E734" s="6">
        <v>250050</v>
      </c>
      <c r="F734" t="s">
        <v>1</v>
      </c>
      <c r="G734">
        <v>1983</v>
      </c>
      <c r="H734">
        <v>2384</v>
      </c>
      <c r="I734">
        <v>0</v>
      </c>
      <c r="J734" t="s">
        <v>2</v>
      </c>
      <c r="K734">
        <v>528</v>
      </c>
      <c r="L734">
        <v>2</v>
      </c>
      <c r="M734">
        <v>0</v>
      </c>
      <c r="N734" s="6">
        <v>145600</v>
      </c>
      <c r="O734" s="6">
        <v>145600</v>
      </c>
      <c r="P734" s="4">
        <f>E734/H734</f>
        <v>104.88674496644295</v>
      </c>
    </row>
    <row r="735" spans="1:17" x14ac:dyDescent="0.25">
      <c r="D735" s="1"/>
    </row>
    <row r="736" spans="1:17" s="2" customFormat="1" x14ac:dyDescent="0.25">
      <c r="A736" s="2" t="s">
        <v>361</v>
      </c>
      <c r="B736" s="2" t="s">
        <v>371</v>
      </c>
      <c r="C736" s="2" t="s">
        <v>362</v>
      </c>
      <c r="D736" s="2" t="s">
        <v>363</v>
      </c>
      <c r="E736" s="5" t="s">
        <v>364</v>
      </c>
      <c r="F736" s="2" t="s">
        <v>365</v>
      </c>
      <c r="G736" s="2" t="s">
        <v>366</v>
      </c>
      <c r="H736" s="2" t="s">
        <v>367</v>
      </c>
      <c r="I736" s="2" t="s">
        <v>368</v>
      </c>
      <c r="J736" s="2" t="s">
        <v>369</v>
      </c>
      <c r="K736" s="2" t="s">
        <v>370</v>
      </c>
      <c r="L736" s="2" t="s">
        <v>372</v>
      </c>
      <c r="M736" s="2" t="s">
        <v>373</v>
      </c>
      <c r="N736" s="5" t="s">
        <v>374</v>
      </c>
      <c r="O736" s="5" t="s">
        <v>375</v>
      </c>
      <c r="P736" s="3" t="s">
        <v>376</v>
      </c>
    </row>
    <row r="737" spans="1:16" x14ac:dyDescent="0.25">
      <c r="A737" t="s">
        <v>340</v>
      </c>
      <c r="B737" t="s">
        <v>341</v>
      </c>
      <c r="C737" t="s">
        <v>54</v>
      </c>
      <c r="D737" s="1">
        <v>44316</v>
      </c>
      <c r="E737" s="6">
        <v>157000</v>
      </c>
      <c r="F737" t="s">
        <v>353</v>
      </c>
      <c r="G737">
        <v>1940</v>
      </c>
      <c r="H737">
        <v>1434</v>
      </c>
      <c r="I737">
        <v>0</v>
      </c>
      <c r="J737" t="s">
        <v>2</v>
      </c>
      <c r="K737">
        <v>684</v>
      </c>
      <c r="L737">
        <v>1</v>
      </c>
      <c r="M737">
        <v>0</v>
      </c>
      <c r="N737" s="6">
        <v>78500</v>
      </c>
      <c r="O737" s="6">
        <v>72765</v>
      </c>
      <c r="P737" s="4">
        <f>E737/H737</f>
        <v>109.48396094839609</v>
      </c>
    </row>
    <row r="738" spans="1:16" x14ac:dyDescent="0.25">
      <c r="D738" s="1"/>
    </row>
    <row r="739" spans="1:16" s="2" customFormat="1" x14ac:dyDescent="0.25">
      <c r="A739" s="2" t="s">
        <v>361</v>
      </c>
      <c r="B739" s="2" t="s">
        <v>371</v>
      </c>
      <c r="C739" s="2" t="s">
        <v>362</v>
      </c>
      <c r="D739" s="2" t="s">
        <v>363</v>
      </c>
      <c r="E739" s="5" t="s">
        <v>364</v>
      </c>
      <c r="F739" s="2" t="s">
        <v>365</v>
      </c>
      <c r="G739" s="2" t="s">
        <v>366</v>
      </c>
      <c r="H739" s="2" t="s">
        <v>367</v>
      </c>
      <c r="I739" s="2" t="s">
        <v>368</v>
      </c>
      <c r="J739" s="2" t="s">
        <v>369</v>
      </c>
      <c r="K739" s="2" t="s">
        <v>370</v>
      </c>
      <c r="L739" s="2" t="s">
        <v>372</v>
      </c>
      <c r="M739" s="2" t="s">
        <v>373</v>
      </c>
      <c r="N739" s="5" t="s">
        <v>374</v>
      </c>
      <c r="O739" s="5" t="s">
        <v>375</v>
      </c>
      <c r="P739" s="3" t="s">
        <v>376</v>
      </c>
    </row>
    <row r="740" spans="1:16" x14ac:dyDescent="0.25">
      <c r="A740" t="s">
        <v>53</v>
      </c>
      <c r="B740" t="s">
        <v>55</v>
      </c>
      <c r="C740" t="s">
        <v>54</v>
      </c>
      <c r="D740" s="1">
        <v>45135</v>
      </c>
      <c r="E740" s="6">
        <v>326000</v>
      </c>
      <c r="F740" t="s">
        <v>18</v>
      </c>
      <c r="G740">
        <v>2005</v>
      </c>
      <c r="H740">
        <v>1801</v>
      </c>
      <c r="I740">
        <v>0.23400000000000001</v>
      </c>
      <c r="J740" t="s">
        <v>2</v>
      </c>
      <c r="K740">
        <v>420</v>
      </c>
      <c r="L740">
        <v>2</v>
      </c>
      <c r="M740">
        <v>1</v>
      </c>
      <c r="N740" s="6">
        <v>157900</v>
      </c>
      <c r="O740" s="6">
        <v>157900</v>
      </c>
      <c r="P740" s="4">
        <f>E740/H740</f>
        <v>181.0105496946141</v>
      </c>
    </row>
    <row r="741" spans="1:16" x14ac:dyDescent="0.25">
      <c r="D741" s="1"/>
    </row>
    <row r="742" spans="1:16" x14ac:dyDescent="0.25">
      <c r="D742" s="1"/>
    </row>
    <row r="743" spans="1:16" x14ac:dyDescent="0.25">
      <c r="D743" s="1"/>
    </row>
    <row r="744" spans="1:16" x14ac:dyDescent="0.25">
      <c r="D744" s="1"/>
    </row>
    <row r="745" spans="1:16" x14ac:dyDescent="0.25">
      <c r="D745" s="1"/>
    </row>
    <row r="746" spans="1:16" x14ac:dyDescent="0.25">
      <c r="D746" s="1"/>
    </row>
    <row r="747" spans="1:16" x14ac:dyDescent="0.25">
      <c r="D747" s="1"/>
    </row>
    <row r="748" spans="1:16" x14ac:dyDescent="0.25">
      <c r="D748" s="1"/>
    </row>
    <row r="749" spans="1:16" x14ac:dyDescent="0.25">
      <c r="D749" s="1"/>
    </row>
    <row r="750" spans="1:16" x14ac:dyDescent="0.25">
      <c r="D750" s="1"/>
    </row>
    <row r="751" spans="1:16" x14ac:dyDescent="0.25">
      <c r="D751" s="1"/>
    </row>
    <row r="752" spans="1:16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17" x14ac:dyDescent="0.25">
      <c r="D769" s="1"/>
    </row>
    <row r="770" spans="4:17" x14ac:dyDescent="0.25">
      <c r="D770" s="1"/>
    </row>
    <row r="771" spans="4:17" x14ac:dyDescent="0.25">
      <c r="D771" s="1"/>
    </row>
    <row r="772" spans="4:17" x14ac:dyDescent="0.25">
      <c r="D772" s="1"/>
    </row>
    <row r="773" spans="4:17" x14ac:dyDescent="0.25">
      <c r="D773" s="1"/>
    </row>
    <row r="774" spans="4:17" x14ac:dyDescent="0.25">
      <c r="D774" s="1"/>
    </row>
    <row r="775" spans="4:17" x14ac:dyDescent="0.25">
      <c r="D775" s="1"/>
    </row>
    <row r="776" spans="4:17" x14ac:dyDescent="0.25">
      <c r="D776" s="1"/>
    </row>
    <row r="777" spans="4:17" x14ac:dyDescent="0.25">
      <c r="D777" s="1"/>
    </row>
    <row r="778" spans="4:17" x14ac:dyDescent="0.25">
      <c r="D778" s="1"/>
    </row>
    <row r="779" spans="4:17" x14ac:dyDescent="0.25">
      <c r="D779" s="1"/>
    </row>
    <row r="780" spans="4:17" x14ac:dyDescent="0.25">
      <c r="D780" s="1"/>
    </row>
    <row r="781" spans="4:17" x14ac:dyDescent="0.25">
      <c r="D781" s="1"/>
      <c r="P781" s="3"/>
      <c r="Q781" s="2"/>
    </row>
    <row r="782" spans="4:17" x14ac:dyDescent="0.25">
      <c r="D782" s="1"/>
    </row>
    <row r="783" spans="4:17" x14ac:dyDescent="0.25">
      <c r="D783" s="1"/>
    </row>
    <row r="784" spans="4:17" x14ac:dyDescent="0.25">
      <c r="D784" s="1"/>
    </row>
    <row r="785" spans="1:16" x14ac:dyDescent="0.25">
      <c r="D785" s="1"/>
    </row>
    <row r="786" spans="1:16" x14ac:dyDescent="0.25">
      <c r="D786" s="1"/>
    </row>
    <row r="787" spans="1:16" x14ac:dyDescent="0.25">
      <c r="D787" s="1"/>
    </row>
    <row r="788" spans="1:16" x14ac:dyDescent="0.25">
      <c r="D788" s="1"/>
    </row>
    <row r="789" spans="1:16" x14ac:dyDescent="0.25">
      <c r="D789" s="1"/>
    </row>
    <row r="790" spans="1:16" x14ac:dyDescent="0.25">
      <c r="D790" s="1"/>
    </row>
    <row r="791" spans="1:16" x14ac:dyDescent="0.25">
      <c r="D791" s="1"/>
    </row>
    <row r="792" spans="1:16" x14ac:dyDescent="0.25">
      <c r="D792" s="1"/>
    </row>
    <row r="793" spans="1:16" x14ac:dyDescent="0.25">
      <c r="D793" s="1"/>
    </row>
    <row r="794" spans="1:16" s="2" customFormat="1" x14ac:dyDescent="0.25">
      <c r="A794" s="2" t="s">
        <v>361</v>
      </c>
      <c r="B794" s="2" t="s">
        <v>371</v>
      </c>
      <c r="C794" s="2" t="s">
        <v>362</v>
      </c>
      <c r="D794" s="2" t="s">
        <v>363</v>
      </c>
      <c r="E794" s="5" t="s">
        <v>364</v>
      </c>
      <c r="F794" s="2" t="s">
        <v>365</v>
      </c>
      <c r="G794" s="2" t="s">
        <v>366</v>
      </c>
      <c r="H794" s="2" t="s">
        <v>367</v>
      </c>
      <c r="I794" s="2" t="s">
        <v>368</v>
      </c>
      <c r="J794" s="2" t="s">
        <v>369</v>
      </c>
      <c r="K794" s="2" t="s">
        <v>370</v>
      </c>
      <c r="L794" s="2" t="s">
        <v>372</v>
      </c>
      <c r="M794" s="2" t="s">
        <v>373</v>
      </c>
      <c r="N794" s="5" t="s">
        <v>374</v>
      </c>
      <c r="O794" s="5" t="s">
        <v>375</v>
      </c>
      <c r="P794" s="3" t="s">
        <v>382</v>
      </c>
    </row>
    <row r="795" spans="1:16" x14ac:dyDescent="0.25">
      <c r="A795" t="s">
        <v>37</v>
      </c>
      <c r="B795" t="s">
        <v>38</v>
      </c>
      <c r="C795">
        <v>9.1</v>
      </c>
      <c r="D795" s="1">
        <v>44826</v>
      </c>
      <c r="E795" s="6">
        <v>50000</v>
      </c>
      <c r="G795">
        <v>0</v>
      </c>
      <c r="H795">
        <v>0</v>
      </c>
      <c r="I795">
        <v>0.28499999999999998</v>
      </c>
      <c r="J795" t="s">
        <v>2</v>
      </c>
      <c r="K795">
        <v>0</v>
      </c>
      <c r="L795">
        <v>0</v>
      </c>
      <c r="M795">
        <v>0</v>
      </c>
      <c r="N795" s="6">
        <v>21600</v>
      </c>
      <c r="O795" s="6">
        <v>21600</v>
      </c>
      <c r="P795" s="4">
        <f>50000/83.647</f>
        <v>597.75006874125791</v>
      </c>
    </row>
    <row r="796" spans="1:16" x14ac:dyDescent="0.25">
      <c r="A796" t="s">
        <v>228</v>
      </c>
      <c r="B796" t="s">
        <v>229</v>
      </c>
      <c r="C796">
        <v>17</v>
      </c>
      <c r="D796" s="1">
        <v>44665</v>
      </c>
      <c r="E796" s="6">
        <v>140000</v>
      </c>
      <c r="G796">
        <v>0</v>
      </c>
      <c r="H796">
        <v>0</v>
      </c>
      <c r="I796">
        <v>0.17799999999999999</v>
      </c>
      <c r="J796" t="s">
        <v>2</v>
      </c>
      <c r="K796">
        <v>0</v>
      </c>
      <c r="L796">
        <v>0</v>
      </c>
      <c r="M796">
        <v>0</v>
      </c>
      <c r="N796" s="6">
        <v>45800</v>
      </c>
      <c r="O796" s="6">
        <v>45800</v>
      </c>
      <c r="P796" s="4">
        <f>140000/64.7</f>
        <v>2163.8330757341578</v>
      </c>
    </row>
    <row r="797" spans="1:16" x14ac:dyDescent="0.25">
      <c r="A797" t="s">
        <v>129</v>
      </c>
      <c r="B797" t="s">
        <v>130</v>
      </c>
      <c r="C797">
        <v>17</v>
      </c>
      <c r="D797" s="1">
        <v>44914</v>
      </c>
      <c r="E797" s="6">
        <v>47500</v>
      </c>
      <c r="G797">
        <v>0</v>
      </c>
      <c r="H797">
        <v>0</v>
      </c>
      <c r="I797">
        <v>0.122</v>
      </c>
      <c r="J797" t="s">
        <v>2</v>
      </c>
      <c r="K797">
        <v>0</v>
      </c>
      <c r="L797">
        <v>0</v>
      </c>
      <c r="M797">
        <v>0</v>
      </c>
      <c r="N797" s="6">
        <v>28600</v>
      </c>
      <c r="O797" s="6">
        <v>28600</v>
      </c>
      <c r="P797" s="4">
        <f>47500/40</f>
        <v>1187.5</v>
      </c>
    </row>
    <row r="798" spans="1:16" x14ac:dyDescent="0.25">
      <c r="A798" t="s">
        <v>63</v>
      </c>
      <c r="B798" t="s">
        <v>64</v>
      </c>
      <c r="C798">
        <v>17</v>
      </c>
      <c r="D798" s="1">
        <v>45121</v>
      </c>
      <c r="E798" s="6">
        <v>57000</v>
      </c>
      <c r="G798">
        <v>0</v>
      </c>
      <c r="H798">
        <v>0</v>
      </c>
      <c r="I798">
        <v>0.219</v>
      </c>
      <c r="J798" t="s">
        <v>2</v>
      </c>
      <c r="K798">
        <v>0</v>
      </c>
      <c r="L798">
        <v>0</v>
      </c>
      <c r="M798">
        <v>0</v>
      </c>
      <c r="N798" s="6">
        <v>56900</v>
      </c>
      <c r="O798" s="6">
        <v>56900</v>
      </c>
      <c r="P798" s="4">
        <f>57000/80.3</f>
        <v>709.8381070983811</v>
      </c>
    </row>
    <row r="799" spans="1:16" x14ac:dyDescent="0.25">
      <c r="A799" t="s">
        <v>63</v>
      </c>
      <c r="B799" t="s">
        <v>64</v>
      </c>
      <c r="C799">
        <v>17</v>
      </c>
      <c r="D799" s="1">
        <v>44350</v>
      </c>
      <c r="E799" s="6">
        <v>64020</v>
      </c>
      <c r="G799">
        <v>0</v>
      </c>
      <c r="H799">
        <v>0</v>
      </c>
      <c r="I799">
        <v>0.219</v>
      </c>
      <c r="J799" t="s">
        <v>2</v>
      </c>
      <c r="K799">
        <v>0</v>
      </c>
      <c r="L799">
        <v>0</v>
      </c>
      <c r="M799">
        <v>0</v>
      </c>
      <c r="N799" s="6">
        <v>56900</v>
      </c>
      <c r="O799" s="6">
        <v>56900</v>
      </c>
      <c r="P799" s="4">
        <f>64020/80.3</f>
        <v>797.26027397260282</v>
      </c>
    </row>
    <row r="800" spans="1:16" x14ac:dyDescent="0.25">
      <c r="A800" t="s">
        <v>213</v>
      </c>
      <c r="B800" t="s">
        <v>214</v>
      </c>
      <c r="C800">
        <v>17</v>
      </c>
      <c r="D800" s="1">
        <v>44687</v>
      </c>
      <c r="E800" s="6">
        <v>60000</v>
      </c>
      <c r="G800">
        <v>0</v>
      </c>
      <c r="H800">
        <v>0</v>
      </c>
      <c r="I800">
        <v>0.23499999999999999</v>
      </c>
      <c r="J800" t="s">
        <v>2</v>
      </c>
      <c r="K800">
        <v>0</v>
      </c>
      <c r="L800">
        <v>0</v>
      </c>
      <c r="M800">
        <v>0</v>
      </c>
      <c r="N800" s="6">
        <v>125500</v>
      </c>
      <c r="O800" s="6">
        <v>104850</v>
      </c>
      <c r="P800" s="4">
        <f>60000/85.3</f>
        <v>703.39976553341148</v>
      </c>
    </row>
    <row r="801" spans="1:17" x14ac:dyDescent="0.25">
      <c r="A801" t="s">
        <v>15</v>
      </c>
      <c r="B801" t="s">
        <v>16</v>
      </c>
      <c r="C801">
        <v>18</v>
      </c>
      <c r="D801" s="1">
        <v>45232</v>
      </c>
      <c r="E801" s="6">
        <v>20000</v>
      </c>
      <c r="G801">
        <v>0</v>
      </c>
      <c r="H801">
        <v>0</v>
      </c>
      <c r="I801">
        <v>0.11799999999999999</v>
      </c>
      <c r="J801" t="s">
        <v>2</v>
      </c>
      <c r="K801">
        <v>0</v>
      </c>
      <c r="L801">
        <v>0</v>
      </c>
      <c r="M801">
        <v>0</v>
      </c>
      <c r="N801" s="6">
        <v>15100</v>
      </c>
      <c r="O801" s="6">
        <v>15100</v>
      </c>
      <c r="P801" s="4">
        <f>20000/43</f>
        <v>465.11627906976742</v>
      </c>
    </row>
    <row r="802" spans="1:17" x14ac:dyDescent="0.25">
      <c r="A802" t="s">
        <v>203</v>
      </c>
      <c r="B802" t="s">
        <v>204</v>
      </c>
      <c r="C802">
        <v>19</v>
      </c>
      <c r="D802" s="1">
        <v>44715</v>
      </c>
      <c r="E802" s="6">
        <v>97000</v>
      </c>
      <c r="G802">
        <v>0</v>
      </c>
      <c r="H802">
        <v>0</v>
      </c>
      <c r="I802">
        <v>0.13400000000000001</v>
      </c>
      <c r="J802" t="s">
        <v>2</v>
      </c>
      <c r="K802">
        <v>0</v>
      </c>
      <c r="L802">
        <v>0</v>
      </c>
      <c r="M802">
        <v>0</v>
      </c>
      <c r="N802" s="6">
        <v>45000</v>
      </c>
      <c r="O802" s="6">
        <v>45000</v>
      </c>
      <c r="P802" s="4">
        <f>97000/50</f>
        <v>1940</v>
      </c>
    </row>
    <row r="803" spans="1:17" x14ac:dyDescent="0.25">
      <c r="A803" t="s">
        <v>112</v>
      </c>
      <c r="B803" t="s">
        <v>113</v>
      </c>
      <c r="C803">
        <v>19</v>
      </c>
      <c r="D803" s="1">
        <v>44999</v>
      </c>
      <c r="E803" s="6">
        <v>110000</v>
      </c>
      <c r="G803">
        <v>0</v>
      </c>
      <c r="H803">
        <v>0</v>
      </c>
      <c r="I803">
        <v>0.107</v>
      </c>
      <c r="J803" t="s">
        <v>2</v>
      </c>
      <c r="K803">
        <v>0</v>
      </c>
      <c r="L803">
        <v>0</v>
      </c>
      <c r="M803">
        <v>0</v>
      </c>
      <c r="N803" s="6">
        <v>45400</v>
      </c>
      <c r="O803" s="6">
        <v>45400</v>
      </c>
      <c r="P803" s="4">
        <f>110000/50</f>
        <v>2200</v>
      </c>
    </row>
    <row r="804" spans="1:17" x14ac:dyDescent="0.25">
      <c r="A804" t="s">
        <v>112</v>
      </c>
      <c r="B804" t="s">
        <v>113</v>
      </c>
      <c r="C804">
        <v>19</v>
      </c>
      <c r="D804" s="1">
        <v>44466</v>
      </c>
      <c r="E804" s="6">
        <v>100000</v>
      </c>
      <c r="G804">
        <v>0</v>
      </c>
      <c r="H804">
        <v>0</v>
      </c>
      <c r="I804">
        <v>0.107</v>
      </c>
      <c r="J804" t="s">
        <v>2</v>
      </c>
      <c r="K804">
        <v>0</v>
      </c>
      <c r="L804">
        <v>0</v>
      </c>
      <c r="M804">
        <v>0</v>
      </c>
      <c r="N804" s="6">
        <v>45400</v>
      </c>
      <c r="O804" s="6">
        <v>45400</v>
      </c>
      <c r="P804" s="4">
        <f>100000/50</f>
        <v>2000</v>
      </c>
    </row>
    <row r="805" spans="1:17" x14ac:dyDescent="0.25">
      <c r="A805" t="s">
        <v>150</v>
      </c>
      <c r="B805" t="s">
        <v>151</v>
      </c>
      <c r="C805" t="s">
        <v>54</v>
      </c>
      <c r="D805" s="1">
        <v>44859</v>
      </c>
      <c r="E805" s="6">
        <v>62000</v>
      </c>
      <c r="G805">
        <v>0</v>
      </c>
      <c r="H805">
        <v>0</v>
      </c>
      <c r="I805">
        <v>2.206</v>
      </c>
      <c r="J805" t="s">
        <v>2</v>
      </c>
      <c r="K805">
        <v>0</v>
      </c>
      <c r="L805">
        <v>0</v>
      </c>
      <c r="M805">
        <v>0</v>
      </c>
      <c r="N805" s="6">
        <v>34200</v>
      </c>
      <c r="O805" s="6">
        <v>34200</v>
      </c>
      <c r="P805" s="4">
        <f>E805/I805</f>
        <v>28105.167724388033</v>
      </c>
      <c r="Q805" s="7" t="s">
        <v>380</v>
      </c>
    </row>
    <row r="806" spans="1:17" x14ac:dyDescent="0.25">
      <c r="D806" s="1"/>
      <c r="Q806" s="7"/>
    </row>
    <row r="807" spans="1:17" x14ac:dyDescent="0.25">
      <c r="D807" s="1"/>
      <c r="Q807" s="7"/>
    </row>
    <row r="808" spans="1:17" x14ac:dyDescent="0.25">
      <c r="D808" s="1"/>
      <c r="Q808" s="7"/>
    </row>
    <row r="809" spans="1:17" x14ac:dyDescent="0.25">
      <c r="D809" s="1"/>
      <c r="Q809" s="7"/>
    </row>
    <row r="810" spans="1:17" x14ac:dyDescent="0.25">
      <c r="D810" s="1"/>
      <c r="Q810" s="7"/>
    </row>
    <row r="811" spans="1:17" x14ac:dyDescent="0.25">
      <c r="D811" s="1"/>
      <c r="Q811" s="7"/>
    </row>
    <row r="812" spans="1:17" x14ac:dyDescent="0.25">
      <c r="D812" s="1"/>
      <c r="Q812" s="7"/>
    </row>
    <row r="813" spans="1:17" x14ac:dyDescent="0.25">
      <c r="D813" s="1"/>
      <c r="Q813" s="7"/>
    </row>
    <row r="814" spans="1:17" x14ac:dyDescent="0.25">
      <c r="D814" s="1"/>
      <c r="Q814" s="7"/>
    </row>
    <row r="815" spans="1:17" x14ac:dyDescent="0.25">
      <c r="D815" s="1"/>
      <c r="Q815" s="7"/>
    </row>
    <row r="816" spans="1:17" x14ac:dyDescent="0.25">
      <c r="D816" s="1"/>
      <c r="Q816" s="7"/>
    </row>
    <row r="817" spans="4:17" x14ac:dyDescent="0.25">
      <c r="D817" s="1"/>
      <c r="Q817" s="7"/>
    </row>
    <row r="818" spans="4:17" x14ac:dyDescent="0.25">
      <c r="D818" s="1"/>
      <c r="Q818" s="7"/>
    </row>
    <row r="819" spans="4:17" x14ac:dyDescent="0.25">
      <c r="D819" s="1"/>
      <c r="Q819" s="7"/>
    </row>
    <row r="820" spans="4:17" x14ac:dyDescent="0.25">
      <c r="D820" s="1"/>
      <c r="Q820" s="7"/>
    </row>
    <row r="821" spans="4:17" x14ac:dyDescent="0.25">
      <c r="D821" s="1"/>
      <c r="Q821" s="7"/>
    </row>
    <row r="822" spans="4:17" x14ac:dyDescent="0.25">
      <c r="D822" s="1"/>
      <c r="Q822" s="7"/>
    </row>
    <row r="823" spans="4:17" x14ac:dyDescent="0.25">
      <c r="D823" s="1"/>
      <c r="Q823" s="7"/>
    </row>
    <row r="824" spans="4:17" x14ac:dyDescent="0.25">
      <c r="D824" s="1"/>
      <c r="Q824" s="7"/>
    </row>
    <row r="825" spans="4:17" x14ac:dyDescent="0.25">
      <c r="D825" s="1"/>
      <c r="Q825" s="7"/>
    </row>
    <row r="826" spans="4:17" x14ac:dyDescent="0.25">
      <c r="D826" s="1"/>
      <c r="Q826" s="7"/>
    </row>
    <row r="827" spans="4:17" x14ac:dyDescent="0.25">
      <c r="D827" s="1"/>
      <c r="Q827" s="7"/>
    </row>
    <row r="828" spans="4:17" x14ac:dyDescent="0.25">
      <c r="D828" s="1"/>
      <c r="Q828" s="7"/>
    </row>
    <row r="829" spans="4:17" x14ac:dyDescent="0.25">
      <c r="D829" s="1"/>
      <c r="Q829" s="7"/>
    </row>
    <row r="830" spans="4:17" x14ac:dyDescent="0.25">
      <c r="D830" s="1"/>
      <c r="Q830" s="7"/>
    </row>
    <row r="831" spans="4:17" x14ac:dyDescent="0.25">
      <c r="D831" s="1"/>
      <c r="Q831" s="7"/>
    </row>
    <row r="832" spans="4:17" x14ac:dyDescent="0.25">
      <c r="D832" s="1"/>
      <c r="Q832" s="7"/>
    </row>
    <row r="833" spans="4:17" x14ac:dyDescent="0.25">
      <c r="D833" s="1"/>
      <c r="Q833" s="7"/>
    </row>
    <row r="834" spans="4:17" x14ac:dyDescent="0.25">
      <c r="D834" s="1"/>
      <c r="Q834" s="7"/>
    </row>
    <row r="835" spans="4:17" x14ac:dyDescent="0.25">
      <c r="D835" s="1"/>
      <c r="Q835" s="7"/>
    </row>
    <row r="836" spans="4:17" x14ac:dyDescent="0.25">
      <c r="D836" s="1"/>
      <c r="Q836" s="7"/>
    </row>
    <row r="837" spans="4:17" x14ac:dyDescent="0.25">
      <c r="D837" s="1"/>
      <c r="Q837" s="7"/>
    </row>
    <row r="838" spans="4:17" x14ac:dyDescent="0.25">
      <c r="D838" s="1"/>
      <c r="Q838" s="7"/>
    </row>
    <row r="839" spans="4:17" x14ac:dyDescent="0.25">
      <c r="D839" s="1"/>
      <c r="Q839" s="7"/>
    </row>
    <row r="840" spans="4:17" x14ac:dyDescent="0.25">
      <c r="D840" s="1"/>
      <c r="Q840" s="7"/>
    </row>
    <row r="841" spans="4:17" x14ac:dyDescent="0.25">
      <c r="D841" s="1"/>
      <c r="Q841" s="7"/>
    </row>
    <row r="842" spans="4:17" x14ac:dyDescent="0.25">
      <c r="D842" s="1"/>
      <c r="Q842" s="7"/>
    </row>
    <row r="843" spans="4:17" x14ac:dyDescent="0.25">
      <c r="D843" s="1"/>
      <c r="Q843" s="7"/>
    </row>
    <row r="844" spans="4:17" x14ac:dyDescent="0.25">
      <c r="D844" s="1"/>
      <c r="Q844" s="7"/>
    </row>
    <row r="845" spans="4:17" x14ac:dyDescent="0.25">
      <c r="D845" s="1"/>
      <c r="Q845" s="7"/>
    </row>
    <row r="846" spans="4:17" x14ac:dyDescent="0.25">
      <c r="D846" s="1"/>
      <c r="Q846" s="7"/>
    </row>
    <row r="847" spans="4:17" x14ac:dyDescent="0.25">
      <c r="D847" s="1"/>
      <c r="Q847" s="7"/>
    </row>
    <row r="848" spans="4:17" x14ac:dyDescent="0.25">
      <c r="D848" s="1"/>
      <c r="Q848" s="7"/>
    </row>
    <row r="849" spans="1:17" x14ac:dyDescent="0.25">
      <c r="D849" s="1"/>
      <c r="Q849" s="7"/>
    </row>
    <row r="850" spans="1:17" x14ac:dyDescent="0.25">
      <c r="D850" s="1"/>
      <c r="Q850" s="7"/>
    </row>
    <row r="851" spans="1:17" x14ac:dyDescent="0.25">
      <c r="D851" s="1"/>
    </row>
    <row r="852" spans="1:17" x14ac:dyDescent="0.25">
      <c r="D852" s="1"/>
    </row>
    <row r="853" spans="1:17" x14ac:dyDescent="0.25">
      <c r="D853" s="1"/>
    </row>
    <row r="854" spans="1:17" x14ac:dyDescent="0.25">
      <c r="D854" s="1"/>
    </row>
    <row r="855" spans="1:17" s="2" customFormat="1" x14ac:dyDescent="0.25">
      <c r="A855" s="2" t="s">
        <v>361</v>
      </c>
      <c r="B855" s="2" t="s">
        <v>371</v>
      </c>
      <c r="C855" s="2" t="s">
        <v>362</v>
      </c>
      <c r="D855" s="2" t="s">
        <v>363</v>
      </c>
      <c r="E855" s="5" t="s">
        <v>364</v>
      </c>
      <c r="F855" s="2" t="s">
        <v>365</v>
      </c>
      <c r="G855" s="2" t="s">
        <v>366</v>
      </c>
      <c r="H855" s="2" t="s">
        <v>381</v>
      </c>
      <c r="I855" s="2" t="s">
        <v>368</v>
      </c>
      <c r="J855" s="2" t="s">
        <v>369</v>
      </c>
      <c r="K855" s="2" t="s">
        <v>370</v>
      </c>
      <c r="L855" s="2" t="s">
        <v>372</v>
      </c>
      <c r="M855" s="2" t="s">
        <v>373</v>
      </c>
      <c r="N855" s="5" t="s">
        <v>374</v>
      </c>
      <c r="O855" s="5" t="s">
        <v>375</v>
      </c>
      <c r="P855" s="3"/>
    </row>
    <row r="856" spans="1:17" x14ac:dyDescent="0.25">
      <c r="A856" t="s">
        <v>118</v>
      </c>
      <c r="B856" t="s">
        <v>120</v>
      </c>
      <c r="C856" t="s">
        <v>119</v>
      </c>
      <c r="D856" s="1">
        <v>44960</v>
      </c>
      <c r="E856" s="6">
        <v>1170000</v>
      </c>
      <c r="G856">
        <v>0</v>
      </c>
      <c r="H856">
        <v>16528</v>
      </c>
      <c r="I856">
        <v>0</v>
      </c>
      <c r="J856" t="s">
        <v>2</v>
      </c>
      <c r="K856">
        <v>0</v>
      </c>
      <c r="L856">
        <v>0</v>
      </c>
      <c r="M856">
        <v>0</v>
      </c>
      <c r="N856" s="6">
        <v>543000</v>
      </c>
      <c r="O856" s="6">
        <v>543000</v>
      </c>
    </row>
    <row r="857" spans="1:17" x14ac:dyDescent="0.25">
      <c r="D857" s="1"/>
    </row>
    <row r="858" spans="1:17" s="2" customFormat="1" x14ac:dyDescent="0.25">
      <c r="A858" s="2" t="s">
        <v>361</v>
      </c>
      <c r="B858" s="2" t="s">
        <v>371</v>
      </c>
      <c r="C858" s="2" t="s">
        <v>362</v>
      </c>
      <c r="D858" s="2" t="s">
        <v>363</v>
      </c>
      <c r="E858" s="5" t="s">
        <v>364</v>
      </c>
      <c r="F858" s="2" t="s">
        <v>365</v>
      </c>
      <c r="G858" s="2" t="s">
        <v>366</v>
      </c>
      <c r="H858" s="2" t="s">
        <v>381</v>
      </c>
      <c r="I858" s="2" t="s">
        <v>368</v>
      </c>
      <c r="J858" s="2" t="s">
        <v>369</v>
      </c>
      <c r="K858" s="2" t="s">
        <v>370</v>
      </c>
      <c r="L858" s="2" t="s">
        <v>372</v>
      </c>
      <c r="M858" s="2" t="s">
        <v>373</v>
      </c>
      <c r="N858" s="5" t="s">
        <v>374</v>
      </c>
      <c r="O858" s="5" t="s">
        <v>375</v>
      </c>
      <c r="P858" s="3"/>
    </row>
    <row r="859" spans="1:17" x14ac:dyDescent="0.25">
      <c r="A859" t="s">
        <v>193</v>
      </c>
      <c r="B859" t="s">
        <v>194</v>
      </c>
      <c r="C859" t="s">
        <v>5</v>
      </c>
      <c r="D859" s="1">
        <v>44735</v>
      </c>
      <c r="E859" s="6">
        <v>14900000</v>
      </c>
      <c r="G859">
        <v>0</v>
      </c>
      <c r="H859">
        <v>22462</v>
      </c>
      <c r="I859">
        <v>0</v>
      </c>
      <c r="J859" t="s">
        <v>2</v>
      </c>
      <c r="K859">
        <v>0</v>
      </c>
      <c r="L859">
        <v>0</v>
      </c>
      <c r="M859">
        <v>0</v>
      </c>
      <c r="N859" s="6">
        <v>2695500</v>
      </c>
      <c r="O859" s="6">
        <v>2684010</v>
      </c>
    </row>
    <row r="860" spans="1:17" x14ac:dyDescent="0.25">
      <c r="A860" t="s">
        <v>328</v>
      </c>
      <c r="B860" t="s">
        <v>329</v>
      </c>
      <c r="C860" t="s">
        <v>5</v>
      </c>
      <c r="D860" s="1">
        <v>44351</v>
      </c>
      <c r="E860" s="6">
        <v>838162</v>
      </c>
      <c r="G860">
        <v>0</v>
      </c>
      <c r="H860">
        <v>5704</v>
      </c>
      <c r="I860">
        <v>0.74399999999999999</v>
      </c>
      <c r="J860" t="s">
        <v>2</v>
      </c>
      <c r="K860">
        <v>0</v>
      </c>
      <c r="L860">
        <v>0</v>
      </c>
      <c r="M860">
        <v>0</v>
      </c>
      <c r="N860" s="6">
        <v>339600</v>
      </c>
      <c r="O860" s="6">
        <v>298998</v>
      </c>
    </row>
    <row r="861" spans="1:17" x14ac:dyDescent="0.25">
      <c r="A861" t="s">
        <v>4</v>
      </c>
      <c r="B861" t="s">
        <v>6</v>
      </c>
      <c r="C861" t="s">
        <v>5</v>
      </c>
      <c r="D861" s="1">
        <v>45273</v>
      </c>
      <c r="E861" s="6">
        <v>5740000</v>
      </c>
      <c r="G861">
        <v>0</v>
      </c>
      <c r="H861">
        <v>16980</v>
      </c>
      <c r="I861">
        <v>0</v>
      </c>
      <c r="J861" t="s">
        <v>2</v>
      </c>
      <c r="K861">
        <v>0</v>
      </c>
      <c r="L861">
        <v>0</v>
      </c>
      <c r="M861">
        <v>0</v>
      </c>
      <c r="N861" s="6">
        <v>1440400</v>
      </c>
      <c r="O861" s="6">
        <v>1440400</v>
      </c>
    </row>
    <row r="862" spans="1:17" x14ac:dyDescent="0.25">
      <c r="A862" t="s">
        <v>91</v>
      </c>
      <c r="B862" t="s">
        <v>93</v>
      </c>
      <c r="C862" t="s">
        <v>92</v>
      </c>
      <c r="D862" s="1">
        <v>45051</v>
      </c>
      <c r="E862" s="6">
        <v>680000</v>
      </c>
      <c r="G862">
        <v>0</v>
      </c>
      <c r="H862">
        <v>3756</v>
      </c>
      <c r="I862">
        <v>0</v>
      </c>
      <c r="J862" t="s">
        <v>2</v>
      </c>
      <c r="K862">
        <v>0</v>
      </c>
      <c r="L862">
        <v>0</v>
      </c>
      <c r="M862">
        <v>0</v>
      </c>
      <c r="N862" s="6">
        <v>116100</v>
      </c>
      <c r="O862" s="6">
        <v>116100</v>
      </c>
    </row>
    <row r="863" spans="1:17" x14ac:dyDescent="0.25">
      <c r="A863" t="s">
        <v>314</v>
      </c>
      <c r="B863" t="s">
        <v>315</v>
      </c>
      <c r="C863" t="s">
        <v>92</v>
      </c>
      <c r="D863" s="1">
        <v>44378</v>
      </c>
      <c r="E863" s="6">
        <v>1216000</v>
      </c>
      <c r="G863">
        <v>0</v>
      </c>
      <c r="H863">
        <v>40897</v>
      </c>
      <c r="I863">
        <v>0</v>
      </c>
      <c r="J863" t="s">
        <v>2</v>
      </c>
      <c r="K863">
        <v>0</v>
      </c>
      <c r="L863">
        <v>1</v>
      </c>
      <c r="M863">
        <v>0</v>
      </c>
      <c r="N863" s="6">
        <v>599200</v>
      </c>
      <c r="O863" s="6">
        <v>599200</v>
      </c>
    </row>
    <row r="864" spans="1:17" x14ac:dyDescent="0.25">
      <c r="A864" t="s">
        <v>164</v>
      </c>
      <c r="B864" t="s">
        <v>166</v>
      </c>
      <c r="C864" t="s">
        <v>165</v>
      </c>
      <c r="D864" s="1">
        <v>44816</v>
      </c>
      <c r="E864" s="6">
        <v>250000</v>
      </c>
      <c r="G864">
        <v>0</v>
      </c>
      <c r="H864">
        <v>0</v>
      </c>
      <c r="I864">
        <v>0.182</v>
      </c>
      <c r="J864" t="s">
        <v>2</v>
      </c>
      <c r="K864">
        <v>0</v>
      </c>
      <c r="L864">
        <v>0</v>
      </c>
      <c r="M864">
        <v>0</v>
      </c>
      <c r="N864" s="6">
        <v>114800</v>
      </c>
      <c r="O864" s="6">
        <v>114800</v>
      </c>
    </row>
    <row r="865" spans="1:15" x14ac:dyDescent="0.25">
      <c r="A865" t="s">
        <v>175</v>
      </c>
      <c r="B865" t="s">
        <v>176</v>
      </c>
      <c r="C865" t="s">
        <v>165</v>
      </c>
      <c r="D865" s="1">
        <v>44776</v>
      </c>
      <c r="E865" s="6">
        <v>1000000</v>
      </c>
      <c r="G865">
        <v>0</v>
      </c>
      <c r="H865">
        <v>0</v>
      </c>
      <c r="I865">
        <v>0</v>
      </c>
      <c r="J865" t="s">
        <v>2</v>
      </c>
      <c r="K865">
        <v>0</v>
      </c>
      <c r="L865">
        <v>0</v>
      </c>
      <c r="M865">
        <v>0</v>
      </c>
      <c r="N865" s="6">
        <v>413000</v>
      </c>
      <c r="O865" s="6">
        <v>412755</v>
      </c>
    </row>
    <row r="866" spans="1:15" x14ac:dyDescent="0.25">
      <c r="A866" t="s">
        <v>147</v>
      </c>
      <c r="B866" t="s">
        <v>149</v>
      </c>
      <c r="C866" t="s">
        <v>148</v>
      </c>
      <c r="D866" s="1">
        <v>44862</v>
      </c>
      <c r="E866" s="6">
        <v>250000</v>
      </c>
      <c r="G866">
        <v>0</v>
      </c>
      <c r="H866">
        <v>0</v>
      </c>
      <c r="I866">
        <v>0</v>
      </c>
      <c r="J866" t="s">
        <v>2</v>
      </c>
      <c r="K866">
        <v>0</v>
      </c>
      <c r="L866">
        <v>0</v>
      </c>
      <c r="M866">
        <v>0</v>
      </c>
      <c r="N866" s="6">
        <v>92800</v>
      </c>
      <c r="O866" s="6">
        <v>92800</v>
      </c>
    </row>
  </sheetData>
  <sortState xmlns:xlrd2="http://schemas.microsoft.com/office/spreadsheetml/2017/richdata2" ref="A859:R866">
    <sortCondition ref="C859:C866"/>
    <sortCondition ref="A859:A866"/>
  </sortState>
  <printOptions gridLines="1"/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AA606-49ED-4C3A-85AA-D7D899F86F5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GenericSaleBasedExportReport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WCA Assessing</dc:creator>
  <cp:lastModifiedBy>WCA Assessing</cp:lastModifiedBy>
  <cp:lastPrinted>2024-02-09T16:33:11Z</cp:lastPrinted>
  <dcterms:created xsi:type="dcterms:W3CDTF">2024-02-09T14:20:01Z</dcterms:created>
  <dcterms:modified xsi:type="dcterms:W3CDTF">2024-02-09T16:34:45Z</dcterms:modified>
</cp:coreProperties>
</file>